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120" yWindow="135" windowWidth="11910" windowHeight="5610" tabRatio="883" activeTab="2"/>
  </bookViews>
  <sheets>
    <sheet name="Lag" sheetId="30" r:id="rId1"/>
    <sheet name="Prediction" sheetId="29" r:id="rId2"/>
    <sheet name="Minitab" sheetId="27" r:id="rId3"/>
    <sheet name="Correlation" sheetId="25" r:id="rId4"/>
    <sheet name="Combined Chart" sheetId="19" r:id="rId5"/>
    <sheet name="Combined" sheetId="16" r:id="rId6"/>
    <sheet name="Petrol Chart" sheetId="18" r:id="rId7"/>
    <sheet name="Petrol" sheetId="10" r:id="rId8"/>
    <sheet name="Brent" sheetId="2" r:id="rId9"/>
    <sheet name="Ex Rates" sheetId="3" r:id="rId10"/>
    <sheet name="Info" sheetId="4" r:id="rId11"/>
    <sheet name="Duty Chart" sheetId="33" r:id="rId12"/>
    <sheet name="Duty" sheetId="31" r:id="rId13"/>
    <sheet name="Inflation" sheetId="32" r:id="rId14"/>
  </sheets>
  <calcPr calcId="125725"/>
  <pivotCaches>
    <pivotCache cacheId="0" r:id="rId15"/>
    <pivotCache cacheId="1" r:id="rId16"/>
  </pivotCaches>
</workbook>
</file>

<file path=xl/calcChain.xml><?xml version="1.0" encoding="utf-8"?>
<calcChain xmlns="http://schemas.openxmlformats.org/spreadsheetml/2006/main">
  <c r="H40" i="27"/>
  <c r="B4" i="3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"/>
  <c r="A5"/>
  <c r="A6"/>
  <c r="A7"/>
  <c r="A8"/>
  <c r="A9"/>
  <c r="A10"/>
  <c r="A11"/>
  <c r="A12"/>
  <c r="A13"/>
  <c r="A14"/>
  <c r="A15"/>
  <c r="A16"/>
  <c r="A17"/>
  <c r="A18"/>
  <c r="A19"/>
  <c r="A20"/>
  <c r="A21"/>
  <c r="B2"/>
  <c r="B3"/>
  <c r="B1"/>
  <c r="A2"/>
  <c r="A3"/>
  <c r="A1"/>
  <c r="E3" i="30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2"/>
  <c r="D49" i="27"/>
  <c r="E49"/>
  <c r="F49"/>
  <c r="E30"/>
  <c r="F30"/>
  <c r="G30"/>
  <c r="H30"/>
  <c r="D30"/>
  <c r="J30"/>
  <c r="I30"/>
  <c r="D38"/>
  <c r="E38"/>
  <c r="F38"/>
  <c r="D39"/>
  <c r="E39"/>
  <c r="F39"/>
  <c r="D40"/>
  <c r="E40"/>
  <c r="F40"/>
  <c r="D41"/>
  <c r="E41"/>
  <c r="F41"/>
  <c r="D42"/>
  <c r="E42"/>
  <c r="F42"/>
  <c r="D43"/>
  <c r="E43"/>
  <c r="F43"/>
  <c r="D44"/>
  <c r="E44"/>
  <c r="F44"/>
  <c r="D45"/>
  <c r="E45"/>
  <c r="F45"/>
  <c r="D46"/>
  <c r="E46"/>
  <c r="F46"/>
  <c r="D47"/>
  <c r="E47"/>
  <c r="F47"/>
  <c r="D48"/>
  <c r="E48"/>
  <c r="F48"/>
  <c r="D50"/>
  <c r="E50"/>
  <c r="F50"/>
  <c r="D51"/>
  <c r="E51"/>
  <c r="F51"/>
  <c r="D52"/>
  <c r="E52"/>
  <c r="F52"/>
  <c r="D53"/>
  <c r="E53"/>
  <c r="F53"/>
  <c r="D54"/>
  <c r="E54"/>
  <c r="F54"/>
  <c r="D55"/>
  <c r="E55"/>
  <c r="F55"/>
  <c r="E32"/>
  <c r="F32"/>
  <c r="G32"/>
  <c r="H32"/>
  <c r="E33"/>
  <c r="F33"/>
  <c r="G33"/>
  <c r="H33"/>
  <c r="E34"/>
  <c r="F34"/>
  <c r="G34"/>
  <c r="H34"/>
  <c r="D32"/>
  <c r="D24"/>
  <c r="G3" i="10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2"/>
  <c r="F3" i="16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2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G89"/>
  <c r="H89" s="1"/>
  <c r="G90"/>
  <c r="H90" s="1"/>
  <c r="G91"/>
  <c r="H91" s="1"/>
  <c r="G92"/>
  <c r="H92" s="1"/>
  <c r="G93"/>
  <c r="H93" s="1"/>
  <c r="G94"/>
  <c r="H94" s="1"/>
  <c r="G3"/>
  <c r="H3" s="1"/>
  <c r="G4"/>
  <c r="H4" s="1"/>
  <c r="G5"/>
  <c r="H5" s="1"/>
  <c r="G6"/>
  <c r="H6" s="1"/>
  <c r="G7"/>
  <c r="H7" s="1"/>
  <c r="G8"/>
  <c r="H8" s="1"/>
  <c r="G2"/>
  <c r="H2"/>
  <c r="B3" i="2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2"/>
  <c r="B3" i="10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2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D33" i="27" l="1"/>
  <c r="D34" s="1"/>
</calcChain>
</file>

<file path=xl/sharedStrings.xml><?xml version="1.0" encoding="utf-8"?>
<sst xmlns="http://schemas.openxmlformats.org/spreadsheetml/2006/main" count="114" uniqueCount="101">
  <si>
    <t>Date</t>
  </si>
  <si>
    <t>Petrol at Pump (p/l)</t>
  </si>
  <si>
    <t>Brent $/Barrel</t>
  </si>
  <si>
    <t>http://www.decc.gov.uk/en/content/cms/statistics/prices/prices.aspx#oil</t>
  </si>
  <si>
    <t>http://www.eia.gov/dnav/pet/hist/LeafHandler.ashx?n=PET&amp;s=WEPCBRENT&amp;f=W</t>
  </si>
  <si>
    <t>http://www.oanda.com/currency/historical-rates/</t>
  </si>
  <si>
    <t>(blank)</t>
  </si>
  <si>
    <t>Average of Brent $/Barrel</t>
  </si>
  <si>
    <t>USD2GBP</t>
  </si>
  <si>
    <t>Date Rounded</t>
  </si>
  <si>
    <t>Avg Brent £/Barrel</t>
  </si>
  <si>
    <t>Petrol at Pump Ex VAT &amp; Duty  (p/l)</t>
  </si>
  <si>
    <t>Petrol at Pump Ex VAT (p/l)</t>
  </si>
  <si>
    <t>Average of Petrol at Pump Ex VAT &amp; Duty  (p/l)</t>
  </si>
  <si>
    <t>USD2GBP ex rate</t>
  </si>
  <si>
    <t>VAT %</t>
  </si>
  <si>
    <t>Duty p/l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</si>
  <si>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</si>
  <si>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</si>
  <si>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</si>
  <si>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</si>
  <si>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</si>
  <si>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</si>
  <si>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</si>
  <si>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</si>
  <si>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</si>
  <si>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</si>
  <si>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</si>
  <si>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</si>
  <si>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</si>
  <si>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</si>
  <si>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</si>
  <si>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</si>
  <si>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</si>
  <si>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</si>
  <si>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</si>
  <si>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</si>
  <si>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</si>
  <si>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</si>
  <si>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duty increase</t>
  </si>
  <si>
    <t>super adition</t>
  </si>
  <si>
    <t>ppl</t>
  </si>
  <si>
    <t>tank</t>
  </si>
  <si>
    <t>per tank</t>
  </si>
  <si>
    <t>current ppl</t>
  </si>
  <si>
    <t>extra</t>
  </si>
  <si>
    <t>Regression Analysis: Average of Petro versus Avg Brent £/Barr</t>
  </si>
  <si>
    <t>The regression equation is</t>
  </si>
  <si>
    <t>Average of Petrol at Pump Ex VA = 7.08 + 0.661 Avg Brent £/Barrel</t>
  </si>
  <si>
    <t>Predictor              Coef  SE Coef      T      P</t>
  </si>
  <si>
    <t>Constant             7.0779   0.4844  14.61  0.000</t>
  </si>
  <si>
    <t>Avg Brent £/Barrel  0.66145  0.01238  53.41  0.000</t>
  </si>
  <si>
    <t>S = 1.57834   R-Sq = 96.9%   R-Sq(adj) = 96.9%</t>
  </si>
  <si>
    <t>Analysis of Variance</t>
  </si>
  <si>
    <t>Source          DF      SS      MS        F      P</t>
  </si>
  <si>
    <t>Regression       1  7106.2  7106.2  2852.57  0.000</t>
  </si>
  <si>
    <t>Residual Error  91   226.7     2.5</t>
  </si>
  <si>
    <t>Total           92  7332.9</t>
  </si>
  <si>
    <t>Unusual Observations</t>
  </si>
  <si>
    <t xml:space="preserve">                Average of</t>
  </si>
  <si>
    <t xml:space="preserve">     Avg Brent   Petrol at</t>
  </si>
  <si>
    <t>Obs   £/Barrel  Pump Ex VA     Fit  SE Fit  Residual  St Resid</t>
  </si>
  <si>
    <t xml:space="preserve"> 29       33.3      32.587  29.133   0.169     3.454      2.20R</t>
  </si>
  <si>
    <t xml:space="preserve"> 49       35.5      33.826  30.585   0.164     3.241      2.06R</t>
  </si>
  <si>
    <t xml:space="preserve"> 61       67.3      49.712  51.623   0.412    -1.912     -1.25 X</t>
  </si>
  <si>
    <t xml:space="preserve"> 62       69.0      50.720  52.695   0.431    -1.976     -1.30 X</t>
  </si>
  <si>
    <t xml:space="preserve"> 68       28.9      22.662  26.169   0.191    -3.508     -2.24R</t>
  </si>
  <si>
    <t xml:space="preserve"> 84       52.0      45.323  41.451   0.249     3.872      2.48R</t>
  </si>
  <si>
    <t>R denotes an observation with a large standardized residual.</t>
  </si>
  <si>
    <t>X denotes an observation whose X value gives it large leverage.</t>
  </si>
  <si>
    <t>Predicted Values for New Observations</t>
  </si>
  <si>
    <t>New Obs     Fit  SE Fit       95% CI            95% PI</t>
  </si>
  <si>
    <t xml:space="preserve">      1  54.504   0.462  (53.586, 55.422)  (51.237, 57.771)X</t>
  </si>
  <si>
    <t>X denotes a point that is an outlier in the predictors.</t>
  </si>
  <si>
    <t>Values of Predictors for New Observations</t>
  </si>
  <si>
    <t xml:space="preserve">         Avg Brent</t>
  </si>
  <si>
    <t>New Obs   £/Barrel</t>
  </si>
  <si>
    <t xml:space="preserve">      1       71.7</t>
  </si>
  <si>
    <t xml:space="preserve"> </t>
  </si>
  <si>
    <t>Residual Plots for Average of Petrol at Pump Ex VA</t>
  </si>
  <si>
    <t>Lower 90.0%</t>
  </si>
  <si>
    <t>Upper 90.0%</t>
  </si>
  <si>
    <t>RESIDUAL OUTPUT</t>
  </si>
  <si>
    <t>Observation</t>
  </si>
  <si>
    <t>Predicted 17.5492370212766</t>
  </si>
  <si>
    <t>Residuals</t>
  </si>
  <si>
    <t>Standard Residuals</t>
  </si>
  <si>
    <t>PROBABILITY OUTPUT</t>
  </si>
  <si>
    <t>Percentile</t>
  </si>
  <si>
    <t>Brend £</t>
  </si>
  <si>
    <t>Brent $</t>
  </si>
  <si>
    <t>current per tank</t>
  </si>
  <si>
    <t>lower 95% CI</t>
  </si>
  <si>
    <t>upper 95% CI</t>
  </si>
  <si>
    <t>lower 95% PI</t>
  </si>
  <si>
    <t>upper 95% PI</t>
  </si>
  <si>
    <t>Brent £/Barrel</t>
  </si>
  <si>
    <t>Petrol at Pump</t>
  </si>
  <si>
    <t>Calculated</t>
  </si>
  <si>
    <t>Year</t>
  </si>
  <si>
    <t>Rate</t>
  </si>
</sst>
</file>

<file path=xl/styles.xml><?xml version="1.0" encoding="utf-8"?>
<styleSheet xmlns="http://schemas.openxmlformats.org/spreadsheetml/2006/main">
  <numFmts count="1">
    <numFmt numFmtId="164" formatCode="[$$-409]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Consolas"/>
      <family val="3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2" fontId="1" fillId="0" borderId="0" xfId="0" applyNumberFormat="1" applyFont="1"/>
    <xf numFmtId="2" fontId="0" fillId="0" borderId="0" xfId="0" applyNumberFormat="1"/>
    <xf numFmtId="14" fontId="1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14" fontId="1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3" fillId="0" borderId="0" xfId="0" applyFont="1"/>
    <xf numFmtId="0" fontId="4" fillId="0" borderId="0" xfId="1" applyAlignment="1" applyProtection="1"/>
  </cellXfs>
  <cellStyles count="2">
    <cellStyle name="Hyperlink" xfId="1" builtinId="8"/>
    <cellStyle name="Normal" xfId="0" builtinId="0"/>
  </cellStyles>
  <dxfs count="2">
    <dxf>
      <border>
        <top/>
        <bottom/>
      </border>
    </dxf>
    <dxf>
      <border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3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6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Petrol at Pump Prediction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Minitab!$E$37:$F$37</c:f>
              <c:strCache>
                <c:ptCount val="1"/>
                <c:pt idx="0">
                  <c:v>Brent $/Barrel Petrol at Pump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Minitab!$E$38:$E$55</c:f>
              <c:numCache>
                <c:formatCode>0.00</c:formatCode>
                <c:ptCount val="18"/>
                <c:pt idx="0">
                  <c:v>24.019350000000003</c:v>
                </c:pt>
                <c:pt idx="1">
                  <c:v>32.025800000000004</c:v>
                </c:pt>
                <c:pt idx="2">
                  <c:v>40.032250000000005</c:v>
                </c:pt>
                <c:pt idx="3">
                  <c:v>48.038700000000006</c:v>
                </c:pt>
                <c:pt idx="4">
                  <c:v>56.045150000000007</c:v>
                </c:pt>
                <c:pt idx="5">
                  <c:v>64.051600000000008</c:v>
                </c:pt>
                <c:pt idx="6">
                  <c:v>72.058050000000009</c:v>
                </c:pt>
                <c:pt idx="7">
                  <c:v>80.06450000000001</c:v>
                </c:pt>
                <c:pt idx="8">
                  <c:v>88.070950000000011</c:v>
                </c:pt>
                <c:pt idx="9">
                  <c:v>96.077400000000011</c:v>
                </c:pt>
                <c:pt idx="10">
                  <c:v>104.08385000000001</c:v>
                </c:pt>
                <c:pt idx="11">
                  <c:v>112.09030000000001</c:v>
                </c:pt>
                <c:pt idx="12">
                  <c:v>120.09675000000001</c:v>
                </c:pt>
                <c:pt idx="13">
                  <c:v>128.10320000000002</c:v>
                </c:pt>
                <c:pt idx="14">
                  <c:v>136.10965000000002</c:v>
                </c:pt>
                <c:pt idx="15">
                  <c:v>144.11610000000002</c:v>
                </c:pt>
                <c:pt idx="16">
                  <c:v>152.12255000000002</c:v>
                </c:pt>
                <c:pt idx="17">
                  <c:v>160.12900000000002</c:v>
                </c:pt>
              </c:numCache>
            </c:numRef>
          </c:xVal>
          <c:yVal>
            <c:numRef>
              <c:f>Minitab!$F$38:$F$55</c:f>
              <c:numCache>
                <c:formatCode>0.00</c:formatCode>
                <c:ptCount val="18"/>
                <c:pt idx="0">
                  <c:v>91.134</c:v>
                </c:pt>
                <c:pt idx="1">
                  <c:v>95.1</c:v>
                </c:pt>
                <c:pt idx="2">
                  <c:v>99.066000000000003</c:v>
                </c:pt>
                <c:pt idx="3">
                  <c:v>103.03200000000001</c:v>
                </c:pt>
                <c:pt idx="4">
                  <c:v>106.998</c:v>
                </c:pt>
                <c:pt idx="5">
                  <c:v>110.964</c:v>
                </c:pt>
                <c:pt idx="6">
                  <c:v>114.93</c:v>
                </c:pt>
                <c:pt idx="7">
                  <c:v>118.89600000000002</c:v>
                </c:pt>
                <c:pt idx="8">
                  <c:v>122.86199999999999</c:v>
                </c:pt>
                <c:pt idx="9">
                  <c:v>126.82799999999999</c:v>
                </c:pt>
                <c:pt idx="10">
                  <c:v>130.79400000000001</c:v>
                </c:pt>
                <c:pt idx="11">
                  <c:v>134.76000000000002</c:v>
                </c:pt>
                <c:pt idx="12">
                  <c:v>138.726</c:v>
                </c:pt>
                <c:pt idx="13">
                  <c:v>142.69199999999998</c:v>
                </c:pt>
                <c:pt idx="14">
                  <c:v>146.65799999999999</c:v>
                </c:pt>
                <c:pt idx="15">
                  <c:v>150.624</c:v>
                </c:pt>
                <c:pt idx="16">
                  <c:v>154.58999999999997</c:v>
                </c:pt>
                <c:pt idx="17">
                  <c:v>158.55599999999998</c:v>
                </c:pt>
              </c:numCache>
            </c:numRef>
          </c:yVal>
        </c:ser>
        <c:axId val="173748608"/>
        <c:axId val="173750912"/>
      </c:scatterChart>
      <c:valAx>
        <c:axId val="173748608"/>
        <c:scaling>
          <c:orientation val="minMax"/>
          <c:max val="160"/>
          <c:min val="8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Brent Crude Oil ($ per Barrel)</a:t>
                </a:r>
              </a:p>
            </c:rich>
          </c:tx>
          <c:layout/>
        </c:title>
        <c:numFmt formatCode="0.00" sourceLinked="1"/>
        <c:minorTickMark val="out"/>
        <c:tickLblPos val="nextTo"/>
        <c:crossAx val="173750912"/>
        <c:crosses val="autoZero"/>
        <c:crossBetween val="midCat"/>
      </c:valAx>
      <c:valAx>
        <c:axId val="173750912"/>
        <c:scaling>
          <c:orientation val="minMax"/>
          <c:max val="160"/>
          <c:min val="12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Unleaded Petrol at Pump Including Vat and Duty (pence per litre)</a:t>
                </a:r>
              </a:p>
            </c:rich>
          </c:tx>
          <c:layout/>
        </c:title>
        <c:numFmt formatCode="General" sourceLinked="0"/>
        <c:minorTickMark val="out"/>
        <c:tickLblPos val="nextTo"/>
        <c:crossAx val="173748608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 baseline="0"/>
              <a:t>Brent Crude Oil and Unleaded Petrol</a:t>
            </a:r>
            <a:endParaRPr lang="en-GB"/>
          </a:p>
        </c:rich>
      </c:tx>
      <c:layout/>
    </c:title>
    <c:plotArea>
      <c:layout/>
      <c:scatterChart>
        <c:scatterStyle val="lineMarker"/>
        <c:ser>
          <c:idx val="9"/>
          <c:order val="0"/>
          <c:tx>
            <c:v>2003-2011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chemeClr val="bg1"/>
              </a:solidFill>
            </c:spPr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Combined!$H$2:$H$94</c:f>
              <c:numCache>
                <c:formatCode>0.00</c:formatCode>
                <c:ptCount val="93"/>
                <c:pt idx="0">
                  <c:v>16.525606249999999</c:v>
                </c:pt>
                <c:pt idx="1">
                  <c:v>17.397607499999999</c:v>
                </c:pt>
                <c:pt idx="2">
                  <c:v>18.4263102</c:v>
                </c:pt>
                <c:pt idx="3">
                  <c:v>16.5401025</c:v>
                </c:pt>
                <c:pt idx="4">
                  <c:v>17.486639999999998</c:v>
                </c:pt>
                <c:pt idx="5">
                  <c:v>16.930762250000001</c:v>
                </c:pt>
                <c:pt idx="6">
                  <c:v>16.989109000000003</c:v>
                </c:pt>
                <c:pt idx="7">
                  <c:v>17.022609600000003</c:v>
                </c:pt>
                <c:pt idx="8">
                  <c:v>16.410021</c:v>
                </c:pt>
                <c:pt idx="9">
                  <c:v>18.576674999999998</c:v>
                </c:pt>
                <c:pt idx="10">
                  <c:v>18.252140400000002</c:v>
                </c:pt>
                <c:pt idx="11">
                  <c:v>21.063543749999997</c:v>
                </c:pt>
                <c:pt idx="12">
                  <c:v>19.581094999999998</c:v>
                </c:pt>
                <c:pt idx="13">
                  <c:v>20.190443600000002</c:v>
                </c:pt>
                <c:pt idx="14">
                  <c:v>23.828634000000001</c:v>
                </c:pt>
                <c:pt idx="15">
                  <c:v>23.427582749999999</c:v>
                </c:pt>
                <c:pt idx="16">
                  <c:v>27.234244799999995</c:v>
                </c:pt>
                <c:pt idx="17">
                  <c:v>23.195422250000004</c:v>
                </c:pt>
                <c:pt idx="18">
                  <c:v>20.775944000000003</c:v>
                </c:pt>
                <c:pt idx="19">
                  <c:v>23.426701999999999</c:v>
                </c:pt>
                <c:pt idx="20">
                  <c:v>23.812938749999997</c:v>
                </c:pt>
                <c:pt idx="21">
                  <c:v>27.8761875</c:v>
                </c:pt>
                <c:pt idx="22">
                  <c:v>27.564033599999998</c:v>
                </c:pt>
                <c:pt idx="23">
                  <c:v>26.187330000000003</c:v>
                </c:pt>
                <c:pt idx="24">
                  <c:v>29.520136499999996</c:v>
                </c:pt>
                <c:pt idx="25">
                  <c:v>32.663459199999998</c:v>
                </c:pt>
                <c:pt idx="26">
                  <c:v>35.194687749999993</c:v>
                </c:pt>
                <c:pt idx="27">
                  <c:v>35.264969999999998</c:v>
                </c:pt>
                <c:pt idx="28">
                  <c:v>33.343744000000001</c:v>
                </c:pt>
                <c:pt idx="29">
                  <c:v>32.305126000000001</c:v>
                </c:pt>
                <c:pt idx="30">
                  <c:v>32.278425599999998</c:v>
                </c:pt>
                <c:pt idx="31">
                  <c:v>35.492191749999996</c:v>
                </c:pt>
                <c:pt idx="32">
                  <c:v>34.811553000000004</c:v>
                </c:pt>
                <c:pt idx="33">
                  <c:v>35.346515600000004</c:v>
                </c:pt>
                <c:pt idx="34">
                  <c:v>39.665211749999997</c:v>
                </c:pt>
                <c:pt idx="35">
                  <c:v>37.490443750000004</c:v>
                </c:pt>
                <c:pt idx="36">
                  <c:v>37.144344000000004</c:v>
                </c:pt>
                <c:pt idx="37">
                  <c:v>39.890951250000001</c:v>
                </c:pt>
                <c:pt idx="38">
                  <c:v>39.364479000000003</c:v>
                </c:pt>
                <c:pt idx="39">
                  <c:v>33.492778199999997</c:v>
                </c:pt>
                <c:pt idx="40">
                  <c:v>30.787857750000004</c:v>
                </c:pt>
                <c:pt idx="41">
                  <c:v>30.606508749999996</c:v>
                </c:pt>
                <c:pt idx="42">
                  <c:v>31.7335824</c:v>
                </c:pt>
                <c:pt idx="43">
                  <c:v>27.227970500000001</c:v>
                </c:pt>
                <c:pt idx="44">
                  <c:v>28.880085000000001</c:v>
                </c:pt>
                <c:pt idx="45">
                  <c:v>31.644950999999995</c:v>
                </c:pt>
                <c:pt idx="46">
                  <c:v>34.014272249999998</c:v>
                </c:pt>
                <c:pt idx="47">
                  <c:v>34.156079999999996</c:v>
                </c:pt>
                <c:pt idx="48">
                  <c:v>35.539043999999997</c:v>
                </c:pt>
                <c:pt idx="49">
                  <c:v>37.542059999999999</c:v>
                </c:pt>
                <c:pt idx="50">
                  <c:v>35.487969000000007</c:v>
                </c:pt>
                <c:pt idx="51">
                  <c:v>37.846462500000001</c:v>
                </c:pt>
                <c:pt idx="52">
                  <c:v>39.675791999999994</c:v>
                </c:pt>
                <c:pt idx="53">
                  <c:v>44.696869999999997</c:v>
                </c:pt>
                <c:pt idx="54">
                  <c:v>45.579614999999997</c:v>
                </c:pt>
                <c:pt idx="55">
                  <c:v>47.971866000000006</c:v>
                </c:pt>
                <c:pt idx="56">
                  <c:v>48.759767999999994</c:v>
                </c:pt>
                <c:pt idx="57">
                  <c:v>52.533978000000005</c:v>
                </c:pt>
                <c:pt idx="58">
                  <c:v>54.781622999999989</c:v>
                </c:pt>
                <c:pt idx="59">
                  <c:v>62.260739999999998</c:v>
                </c:pt>
                <c:pt idx="60">
                  <c:v>67.344844250000008</c:v>
                </c:pt>
                <c:pt idx="61">
                  <c:v>68.965412999999998</c:v>
                </c:pt>
                <c:pt idx="62">
                  <c:v>61.927187199999992</c:v>
                </c:pt>
                <c:pt idx="63">
                  <c:v>56.106337500000002</c:v>
                </c:pt>
                <c:pt idx="64">
                  <c:v>44.703240000000001</c:v>
                </c:pt>
                <c:pt idx="65">
                  <c:v>34.552331000000002</c:v>
                </c:pt>
                <c:pt idx="66">
                  <c:v>27.81754025</c:v>
                </c:pt>
                <c:pt idx="67">
                  <c:v>28.862862399999997</c:v>
                </c:pt>
                <c:pt idx="68">
                  <c:v>29.969665500000001</c:v>
                </c:pt>
                <c:pt idx="69">
                  <c:v>32.598069750000001</c:v>
                </c:pt>
                <c:pt idx="70">
                  <c:v>34.122715999999997</c:v>
                </c:pt>
                <c:pt idx="71">
                  <c:v>36.090479599999995</c:v>
                </c:pt>
                <c:pt idx="72">
                  <c:v>41.880994999999992</c:v>
                </c:pt>
                <c:pt idx="73">
                  <c:v>39.618352999999992</c:v>
                </c:pt>
                <c:pt idx="74">
                  <c:v>43.783620499999998</c:v>
                </c:pt>
                <c:pt idx="75">
                  <c:v>41.816775</c:v>
                </c:pt>
                <c:pt idx="76">
                  <c:v>44.241838199999997</c:v>
                </c:pt>
                <c:pt idx="77">
                  <c:v>46.196955000000003</c:v>
                </c:pt>
                <c:pt idx="78">
                  <c:v>45.664453000000002</c:v>
                </c:pt>
                <c:pt idx="79">
                  <c:v>47.557036799999999</c:v>
                </c:pt>
                <c:pt idx="80">
                  <c:v>47.077575750000001</c:v>
                </c:pt>
                <c:pt idx="81">
                  <c:v>52.25636875</c:v>
                </c:pt>
                <c:pt idx="82">
                  <c:v>54.625663199999998</c:v>
                </c:pt>
                <c:pt idx="83">
                  <c:v>51.966971000000001</c:v>
                </c:pt>
                <c:pt idx="84">
                  <c:v>50.597110999999998</c:v>
                </c:pt>
                <c:pt idx="85">
                  <c:v>49.545458600000011</c:v>
                </c:pt>
                <c:pt idx="86">
                  <c:v>50.213117999999994</c:v>
                </c:pt>
                <c:pt idx="87">
                  <c:v>50.056044749999998</c:v>
                </c:pt>
                <c:pt idx="88">
                  <c:v>52.250412400000002</c:v>
                </c:pt>
                <c:pt idx="89">
                  <c:v>53.576106499999995</c:v>
                </c:pt>
                <c:pt idx="90">
                  <c:v>58.650959400000005</c:v>
                </c:pt>
                <c:pt idx="91">
                  <c:v>61.721708750000005</c:v>
                </c:pt>
                <c:pt idx="92">
                  <c:v>63.462841666666662</c:v>
                </c:pt>
              </c:numCache>
            </c:numRef>
          </c:xVal>
          <c:yVal>
            <c:numRef>
              <c:f>Combined!$F$2:$F$94</c:f>
              <c:numCache>
                <c:formatCode>0.00</c:formatCode>
                <c:ptCount val="93"/>
                <c:pt idx="0">
                  <c:v>17.549237021276589</c:v>
                </c:pt>
                <c:pt idx="1">
                  <c:v>17.723916808510637</c:v>
                </c:pt>
                <c:pt idx="2">
                  <c:v>18.526991276595741</c:v>
                </c:pt>
                <c:pt idx="3">
                  <c:v>18.993816851063819</c:v>
                </c:pt>
                <c:pt idx="4">
                  <c:v>17.660421489361699</c:v>
                </c:pt>
                <c:pt idx="5">
                  <c:v>17.555538297872335</c:v>
                </c:pt>
                <c:pt idx="6">
                  <c:v>17.544636595744681</c:v>
                </c:pt>
                <c:pt idx="7">
                  <c:v>17.703489574468083</c:v>
                </c:pt>
                <c:pt idx="8">
                  <c:v>17.965442340425525</c:v>
                </c:pt>
                <c:pt idx="9">
                  <c:v>18.513003744680852</c:v>
                </c:pt>
                <c:pt idx="10">
                  <c:v>19.320972765957446</c:v>
                </c:pt>
                <c:pt idx="11">
                  <c:v>21.928876425531911</c:v>
                </c:pt>
                <c:pt idx="12">
                  <c:v>22.141316808510631</c:v>
                </c:pt>
                <c:pt idx="13">
                  <c:v>21.392464042553183</c:v>
                </c:pt>
                <c:pt idx="14">
                  <c:v>22.06186995744681</c:v>
                </c:pt>
                <c:pt idx="15">
                  <c:v>22.173341702127658</c:v>
                </c:pt>
                <c:pt idx="16">
                  <c:v>23.633118723404252</c:v>
                </c:pt>
                <c:pt idx="17">
                  <c:v>24.135270978723401</c:v>
                </c:pt>
                <c:pt idx="18">
                  <c:v>22.997965106382978</c:v>
                </c:pt>
                <c:pt idx="19">
                  <c:v>20.713712680851064</c:v>
                </c:pt>
                <c:pt idx="20">
                  <c:v>21.085706808510636</c:v>
                </c:pt>
                <c:pt idx="21">
                  <c:v>22.879114468085099</c:v>
                </c:pt>
                <c:pt idx="22">
                  <c:v>25.380234680851061</c:v>
                </c:pt>
                <c:pt idx="23">
                  <c:v>25.242725276595742</c:v>
                </c:pt>
                <c:pt idx="24">
                  <c:v>25.507891914893619</c:v>
                </c:pt>
                <c:pt idx="25">
                  <c:v>27.957042127659562</c:v>
                </c:pt>
                <c:pt idx="26">
                  <c:v>29.778163744680842</c:v>
                </c:pt>
                <c:pt idx="27">
                  <c:v>33.154033829787224</c:v>
                </c:pt>
                <c:pt idx="28">
                  <c:v>32.587389276595744</c:v>
                </c:pt>
                <c:pt idx="29">
                  <c:v>29.272845319148928</c:v>
                </c:pt>
                <c:pt idx="30">
                  <c:v>27.366330638297867</c:v>
                </c:pt>
                <c:pt idx="31">
                  <c:v>28.649771063829775</c:v>
                </c:pt>
                <c:pt idx="32">
                  <c:v>29.17389808510638</c:v>
                </c:pt>
                <c:pt idx="33">
                  <c:v>29.554673313069898</c:v>
                </c:pt>
                <c:pt idx="34">
                  <c:v>32.503397234042552</c:v>
                </c:pt>
                <c:pt idx="35">
                  <c:v>34.678301617021269</c:v>
                </c:pt>
                <c:pt idx="36">
                  <c:v>33.994931914893613</c:v>
                </c:pt>
                <c:pt idx="37">
                  <c:v>35.190795744680848</c:v>
                </c:pt>
                <c:pt idx="38">
                  <c:v>35.030447872340417</c:v>
                </c:pt>
                <c:pt idx="39">
                  <c:v>29.993663829787231</c:v>
                </c:pt>
                <c:pt idx="40">
                  <c:v>26.22618927659575</c:v>
                </c:pt>
                <c:pt idx="41">
                  <c:v>25.655390638297867</c:v>
                </c:pt>
                <c:pt idx="42">
                  <c:v>26.113131641337375</c:v>
                </c:pt>
                <c:pt idx="43">
                  <c:v>25.615064170212758</c:v>
                </c:pt>
                <c:pt idx="44">
                  <c:v>25.140689999999992</c:v>
                </c:pt>
                <c:pt idx="45">
                  <c:v>27.071084680851058</c:v>
                </c:pt>
                <c:pt idx="46">
                  <c:v>29.952701446808511</c:v>
                </c:pt>
                <c:pt idx="47">
                  <c:v>32.791644893617011</c:v>
                </c:pt>
                <c:pt idx="48">
                  <c:v>33.826172765957445</c:v>
                </c:pt>
                <c:pt idx="49">
                  <c:v>33.555274042553179</c:v>
                </c:pt>
                <c:pt idx="50">
                  <c:v>33.023517872340413</c:v>
                </c:pt>
                <c:pt idx="51">
                  <c:v>32.289030212765951</c:v>
                </c:pt>
                <c:pt idx="52">
                  <c:v>32.508327829787227</c:v>
                </c:pt>
                <c:pt idx="53">
                  <c:v>35.544712127659565</c:v>
                </c:pt>
                <c:pt idx="54">
                  <c:v>36.975530042553181</c:v>
                </c:pt>
                <c:pt idx="55">
                  <c:v>38.084338936170212</c:v>
                </c:pt>
                <c:pt idx="56">
                  <c:v>38.169268085106374</c:v>
                </c:pt>
                <c:pt idx="57">
                  <c:v>40.13777957446807</c:v>
                </c:pt>
                <c:pt idx="58">
                  <c:v>41.760679999999994</c:v>
                </c:pt>
                <c:pt idx="59">
                  <c:v>45.200181489361697</c:v>
                </c:pt>
                <c:pt idx="60">
                  <c:v>49.711533787234046</c:v>
                </c:pt>
                <c:pt idx="61">
                  <c:v>50.719510638297862</c:v>
                </c:pt>
                <c:pt idx="62">
                  <c:v>46.07985808510638</c:v>
                </c:pt>
                <c:pt idx="63">
                  <c:v>44.614430468085104</c:v>
                </c:pt>
                <c:pt idx="64">
                  <c:v>38.537616170212765</c:v>
                </c:pt>
                <c:pt idx="65">
                  <c:v>30.694744255319144</c:v>
                </c:pt>
                <c:pt idx="66">
                  <c:v>25.22407078260871</c:v>
                </c:pt>
                <c:pt idx="67">
                  <c:v>22.661622826086962</c:v>
                </c:pt>
                <c:pt idx="68">
                  <c:v>25.452173478260882</c:v>
                </c:pt>
                <c:pt idx="69">
                  <c:v>26.276886260869571</c:v>
                </c:pt>
                <c:pt idx="70">
                  <c:v>27.893230434782616</c:v>
                </c:pt>
                <c:pt idx="71">
                  <c:v>30.293999782608708</c:v>
                </c:pt>
                <c:pt idx="72">
                  <c:v>34.169033043478272</c:v>
                </c:pt>
                <c:pt idx="73">
                  <c:v>35.102309130434797</c:v>
                </c:pt>
                <c:pt idx="74">
                  <c:v>36.093633217391314</c:v>
                </c:pt>
                <c:pt idx="75">
                  <c:v>36.130697391304366</c:v>
                </c:pt>
                <c:pt idx="76">
                  <c:v>35.42313347826088</c:v>
                </c:pt>
                <c:pt idx="77">
                  <c:v>37.991043826086965</c:v>
                </c:pt>
                <c:pt idx="78">
                  <c:v>37.732589347826092</c:v>
                </c:pt>
                <c:pt idx="79">
                  <c:v>38.178145531914893</c:v>
                </c:pt>
                <c:pt idx="80">
                  <c:v>38.983089787234036</c:v>
                </c:pt>
                <c:pt idx="81">
                  <c:v>41.760652425531916</c:v>
                </c:pt>
                <c:pt idx="82">
                  <c:v>45.101554468085105</c:v>
                </c:pt>
                <c:pt idx="83">
                  <c:v>45.323432510638298</c:v>
                </c:pt>
                <c:pt idx="84">
                  <c:v>43.182318936170212</c:v>
                </c:pt>
                <c:pt idx="85">
                  <c:v>42.547358723404251</c:v>
                </c:pt>
                <c:pt idx="86">
                  <c:v>41.502416340425533</c:v>
                </c:pt>
                <c:pt idx="87">
                  <c:v>40.619924680851057</c:v>
                </c:pt>
                <c:pt idx="88">
                  <c:v>41.345938297872337</c:v>
                </c:pt>
                <c:pt idx="89">
                  <c:v>42.88952408510638</c:v>
                </c:pt>
                <c:pt idx="90">
                  <c:v>45.634211489361704</c:v>
                </c:pt>
                <c:pt idx="91">
                  <c:v>47.66322796808511</c:v>
                </c:pt>
                <c:pt idx="92">
                  <c:v>48.350040555555552</c:v>
                </c:pt>
              </c:numCache>
            </c:numRef>
          </c:yVal>
        </c:ser>
        <c:ser>
          <c:idx val="0"/>
          <c:order val="1"/>
          <c:tx>
            <c:v>2003</c:v>
          </c:tx>
          <c:spPr>
            <a:ln>
              <a:noFill/>
            </a:ln>
          </c:spPr>
          <c:marker>
            <c:symbol val="diamond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Combined!$H$2:$H$8</c:f>
              <c:numCache>
                <c:formatCode>0.00</c:formatCode>
                <c:ptCount val="7"/>
                <c:pt idx="0">
                  <c:v>16.525606249999999</c:v>
                </c:pt>
                <c:pt idx="1">
                  <c:v>17.397607499999999</c:v>
                </c:pt>
                <c:pt idx="2">
                  <c:v>18.4263102</c:v>
                </c:pt>
                <c:pt idx="3">
                  <c:v>16.5401025</c:v>
                </c:pt>
                <c:pt idx="4">
                  <c:v>17.486639999999998</c:v>
                </c:pt>
                <c:pt idx="5">
                  <c:v>16.930762250000001</c:v>
                </c:pt>
                <c:pt idx="6">
                  <c:v>16.989109000000003</c:v>
                </c:pt>
              </c:numCache>
            </c:numRef>
          </c:xVal>
          <c:yVal>
            <c:numRef>
              <c:f>Combined!$F$2:$F$8</c:f>
              <c:numCache>
                <c:formatCode>0.00</c:formatCode>
                <c:ptCount val="7"/>
                <c:pt idx="0">
                  <c:v>17.549237021276589</c:v>
                </c:pt>
                <c:pt idx="1">
                  <c:v>17.723916808510637</c:v>
                </c:pt>
                <c:pt idx="2">
                  <c:v>18.526991276595741</c:v>
                </c:pt>
                <c:pt idx="3">
                  <c:v>18.993816851063819</c:v>
                </c:pt>
                <c:pt idx="4">
                  <c:v>17.660421489361699</c:v>
                </c:pt>
                <c:pt idx="5">
                  <c:v>17.555538297872335</c:v>
                </c:pt>
                <c:pt idx="6">
                  <c:v>17.544636595744681</c:v>
                </c:pt>
              </c:numCache>
            </c:numRef>
          </c:yVal>
        </c:ser>
        <c:ser>
          <c:idx val="1"/>
          <c:order val="2"/>
          <c:tx>
            <c:v>2004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Combined!$H$9:$H$20</c:f>
              <c:numCache>
                <c:formatCode>0.00</c:formatCode>
                <c:ptCount val="12"/>
                <c:pt idx="0">
                  <c:v>17.022609600000003</c:v>
                </c:pt>
                <c:pt idx="1">
                  <c:v>16.410021</c:v>
                </c:pt>
                <c:pt idx="2">
                  <c:v>18.576674999999998</c:v>
                </c:pt>
                <c:pt idx="3">
                  <c:v>18.252140400000002</c:v>
                </c:pt>
                <c:pt idx="4">
                  <c:v>21.063543749999997</c:v>
                </c:pt>
                <c:pt idx="5">
                  <c:v>19.581094999999998</c:v>
                </c:pt>
                <c:pt idx="6">
                  <c:v>20.190443600000002</c:v>
                </c:pt>
                <c:pt idx="7">
                  <c:v>23.828634000000001</c:v>
                </c:pt>
                <c:pt idx="8">
                  <c:v>23.427582749999999</c:v>
                </c:pt>
                <c:pt idx="9">
                  <c:v>27.234244799999995</c:v>
                </c:pt>
                <c:pt idx="10">
                  <c:v>23.195422250000004</c:v>
                </c:pt>
                <c:pt idx="11">
                  <c:v>20.775944000000003</c:v>
                </c:pt>
              </c:numCache>
            </c:numRef>
          </c:xVal>
          <c:yVal>
            <c:numRef>
              <c:f>Combined!$F$9:$F$20</c:f>
              <c:numCache>
                <c:formatCode>0.00</c:formatCode>
                <c:ptCount val="12"/>
                <c:pt idx="0">
                  <c:v>17.703489574468083</c:v>
                </c:pt>
                <c:pt idx="1">
                  <c:v>17.965442340425525</c:v>
                </c:pt>
                <c:pt idx="2">
                  <c:v>18.513003744680852</c:v>
                </c:pt>
                <c:pt idx="3">
                  <c:v>19.320972765957446</c:v>
                </c:pt>
                <c:pt idx="4">
                  <c:v>21.928876425531911</c:v>
                </c:pt>
                <c:pt idx="5">
                  <c:v>22.141316808510631</c:v>
                </c:pt>
                <c:pt idx="6">
                  <c:v>21.392464042553183</c:v>
                </c:pt>
                <c:pt idx="7">
                  <c:v>22.06186995744681</c:v>
                </c:pt>
                <c:pt idx="8">
                  <c:v>22.173341702127658</c:v>
                </c:pt>
                <c:pt idx="9">
                  <c:v>23.633118723404252</c:v>
                </c:pt>
                <c:pt idx="10">
                  <c:v>24.135270978723401</c:v>
                </c:pt>
                <c:pt idx="11">
                  <c:v>22.997965106382978</c:v>
                </c:pt>
              </c:numCache>
            </c:numRef>
          </c:yVal>
        </c:ser>
        <c:ser>
          <c:idx val="2"/>
          <c:order val="3"/>
          <c:tx>
            <c:v>2005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Combined!$H$21:$H$32</c:f>
              <c:numCache>
                <c:formatCode>0.00</c:formatCode>
                <c:ptCount val="12"/>
                <c:pt idx="0">
                  <c:v>23.426701999999999</c:v>
                </c:pt>
                <c:pt idx="1">
                  <c:v>23.812938749999997</c:v>
                </c:pt>
                <c:pt idx="2">
                  <c:v>27.8761875</c:v>
                </c:pt>
                <c:pt idx="3">
                  <c:v>27.564033599999998</c:v>
                </c:pt>
                <c:pt idx="4">
                  <c:v>26.187330000000003</c:v>
                </c:pt>
                <c:pt idx="5">
                  <c:v>29.520136499999996</c:v>
                </c:pt>
                <c:pt idx="6">
                  <c:v>32.663459199999998</c:v>
                </c:pt>
                <c:pt idx="7">
                  <c:v>35.194687749999993</c:v>
                </c:pt>
                <c:pt idx="8">
                  <c:v>35.264969999999998</c:v>
                </c:pt>
                <c:pt idx="9">
                  <c:v>33.343744000000001</c:v>
                </c:pt>
                <c:pt idx="10">
                  <c:v>32.305126000000001</c:v>
                </c:pt>
                <c:pt idx="11">
                  <c:v>32.278425599999998</c:v>
                </c:pt>
              </c:numCache>
            </c:numRef>
          </c:xVal>
          <c:yVal>
            <c:numRef>
              <c:f>Combined!$F$21:$F$32</c:f>
              <c:numCache>
                <c:formatCode>0.00</c:formatCode>
                <c:ptCount val="12"/>
                <c:pt idx="0">
                  <c:v>20.713712680851064</c:v>
                </c:pt>
                <c:pt idx="1">
                  <c:v>21.085706808510636</c:v>
                </c:pt>
                <c:pt idx="2">
                  <c:v>22.879114468085099</c:v>
                </c:pt>
                <c:pt idx="3">
                  <c:v>25.380234680851061</c:v>
                </c:pt>
                <c:pt idx="4">
                  <c:v>25.242725276595742</c:v>
                </c:pt>
                <c:pt idx="5">
                  <c:v>25.507891914893619</c:v>
                </c:pt>
                <c:pt idx="6">
                  <c:v>27.957042127659562</c:v>
                </c:pt>
                <c:pt idx="7">
                  <c:v>29.778163744680842</c:v>
                </c:pt>
                <c:pt idx="8">
                  <c:v>33.154033829787224</c:v>
                </c:pt>
                <c:pt idx="9">
                  <c:v>32.587389276595744</c:v>
                </c:pt>
                <c:pt idx="10">
                  <c:v>29.272845319148928</c:v>
                </c:pt>
                <c:pt idx="11">
                  <c:v>27.366330638297867</c:v>
                </c:pt>
              </c:numCache>
            </c:numRef>
          </c:yVal>
        </c:ser>
        <c:ser>
          <c:idx val="3"/>
          <c:order val="4"/>
          <c:tx>
            <c:v>2006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noFill/>
              </a:ln>
            </c:spPr>
          </c:marker>
          <c:xVal>
            <c:numRef>
              <c:f>Combined!$H$33:$H$44</c:f>
              <c:numCache>
                <c:formatCode>0.00</c:formatCode>
                <c:ptCount val="12"/>
                <c:pt idx="0">
                  <c:v>35.492191749999996</c:v>
                </c:pt>
                <c:pt idx="1">
                  <c:v>34.811553000000004</c:v>
                </c:pt>
                <c:pt idx="2">
                  <c:v>35.346515600000004</c:v>
                </c:pt>
                <c:pt idx="3">
                  <c:v>39.665211749999997</c:v>
                </c:pt>
                <c:pt idx="4">
                  <c:v>37.490443750000004</c:v>
                </c:pt>
                <c:pt idx="5">
                  <c:v>37.144344000000004</c:v>
                </c:pt>
                <c:pt idx="6">
                  <c:v>39.890951250000001</c:v>
                </c:pt>
                <c:pt idx="7">
                  <c:v>39.364479000000003</c:v>
                </c:pt>
                <c:pt idx="8">
                  <c:v>33.492778199999997</c:v>
                </c:pt>
                <c:pt idx="9">
                  <c:v>30.787857750000004</c:v>
                </c:pt>
                <c:pt idx="10">
                  <c:v>30.606508749999996</c:v>
                </c:pt>
                <c:pt idx="11">
                  <c:v>31.7335824</c:v>
                </c:pt>
              </c:numCache>
            </c:numRef>
          </c:xVal>
          <c:yVal>
            <c:numRef>
              <c:f>Combined!$F$33:$F$44</c:f>
              <c:numCache>
                <c:formatCode>0.00</c:formatCode>
                <c:ptCount val="12"/>
                <c:pt idx="0">
                  <c:v>28.649771063829775</c:v>
                </c:pt>
                <c:pt idx="1">
                  <c:v>29.17389808510638</c:v>
                </c:pt>
                <c:pt idx="2">
                  <c:v>29.554673313069898</c:v>
                </c:pt>
                <c:pt idx="3">
                  <c:v>32.503397234042552</c:v>
                </c:pt>
                <c:pt idx="4">
                  <c:v>34.678301617021269</c:v>
                </c:pt>
                <c:pt idx="5">
                  <c:v>33.994931914893613</c:v>
                </c:pt>
                <c:pt idx="6">
                  <c:v>35.190795744680848</c:v>
                </c:pt>
                <c:pt idx="7">
                  <c:v>35.030447872340417</c:v>
                </c:pt>
                <c:pt idx="8">
                  <c:v>29.993663829787231</c:v>
                </c:pt>
                <c:pt idx="9">
                  <c:v>26.22618927659575</c:v>
                </c:pt>
                <c:pt idx="10">
                  <c:v>25.655390638297867</c:v>
                </c:pt>
                <c:pt idx="11">
                  <c:v>26.113131641337375</c:v>
                </c:pt>
              </c:numCache>
            </c:numRef>
          </c:yVal>
        </c:ser>
        <c:ser>
          <c:idx val="4"/>
          <c:order val="5"/>
          <c:tx>
            <c:v>2007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noFill/>
              </a:ln>
            </c:spPr>
          </c:marker>
          <c:xVal>
            <c:numRef>
              <c:f>Combined!$H$45:$H$56</c:f>
              <c:numCache>
                <c:formatCode>0.00</c:formatCode>
                <c:ptCount val="12"/>
                <c:pt idx="0">
                  <c:v>27.227970500000001</c:v>
                </c:pt>
                <c:pt idx="1">
                  <c:v>28.880085000000001</c:v>
                </c:pt>
                <c:pt idx="2">
                  <c:v>31.644950999999995</c:v>
                </c:pt>
                <c:pt idx="3">
                  <c:v>34.014272249999998</c:v>
                </c:pt>
                <c:pt idx="4">
                  <c:v>34.156079999999996</c:v>
                </c:pt>
                <c:pt idx="5">
                  <c:v>35.539043999999997</c:v>
                </c:pt>
                <c:pt idx="6">
                  <c:v>37.542059999999999</c:v>
                </c:pt>
                <c:pt idx="7">
                  <c:v>35.487969000000007</c:v>
                </c:pt>
                <c:pt idx="8">
                  <c:v>37.846462500000001</c:v>
                </c:pt>
                <c:pt idx="9">
                  <c:v>39.675791999999994</c:v>
                </c:pt>
                <c:pt idx="10">
                  <c:v>44.696869999999997</c:v>
                </c:pt>
                <c:pt idx="11">
                  <c:v>45.579614999999997</c:v>
                </c:pt>
              </c:numCache>
            </c:numRef>
          </c:xVal>
          <c:yVal>
            <c:numRef>
              <c:f>Combined!$F$45:$F$56</c:f>
              <c:numCache>
                <c:formatCode>0.00</c:formatCode>
                <c:ptCount val="12"/>
                <c:pt idx="0">
                  <c:v>25.615064170212758</c:v>
                </c:pt>
                <c:pt idx="1">
                  <c:v>25.140689999999992</c:v>
                </c:pt>
                <c:pt idx="2">
                  <c:v>27.071084680851058</c:v>
                </c:pt>
                <c:pt idx="3">
                  <c:v>29.952701446808511</c:v>
                </c:pt>
                <c:pt idx="4">
                  <c:v>32.791644893617011</c:v>
                </c:pt>
                <c:pt idx="5">
                  <c:v>33.826172765957445</c:v>
                </c:pt>
                <c:pt idx="6">
                  <c:v>33.555274042553179</c:v>
                </c:pt>
                <c:pt idx="7">
                  <c:v>33.023517872340413</c:v>
                </c:pt>
                <c:pt idx="8">
                  <c:v>32.289030212765951</c:v>
                </c:pt>
                <c:pt idx="9">
                  <c:v>32.508327829787227</c:v>
                </c:pt>
                <c:pt idx="10">
                  <c:v>35.544712127659565</c:v>
                </c:pt>
                <c:pt idx="11">
                  <c:v>36.975530042553181</c:v>
                </c:pt>
              </c:numCache>
            </c:numRef>
          </c:yVal>
        </c:ser>
        <c:ser>
          <c:idx val="5"/>
          <c:order val="6"/>
          <c:tx>
            <c:v>2008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Combined!$H$57:$H$68</c:f>
              <c:numCache>
                <c:formatCode>0.00</c:formatCode>
                <c:ptCount val="12"/>
                <c:pt idx="0">
                  <c:v>47.971866000000006</c:v>
                </c:pt>
                <c:pt idx="1">
                  <c:v>48.759767999999994</c:v>
                </c:pt>
                <c:pt idx="2">
                  <c:v>52.533978000000005</c:v>
                </c:pt>
                <c:pt idx="3">
                  <c:v>54.781622999999989</c:v>
                </c:pt>
                <c:pt idx="4">
                  <c:v>62.260739999999998</c:v>
                </c:pt>
                <c:pt idx="5">
                  <c:v>67.344844250000008</c:v>
                </c:pt>
                <c:pt idx="6">
                  <c:v>68.965412999999998</c:v>
                </c:pt>
                <c:pt idx="7">
                  <c:v>61.927187199999992</c:v>
                </c:pt>
                <c:pt idx="8">
                  <c:v>56.106337500000002</c:v>
                </c:pt>
                <c:pt idx="9">
                  <c:v>44.703240000000001</c:v>
                </c:pt>
                <c:pt idx="10">
                  <c:v>34.552331000000002</c:v>
                </c:pt>
                <c:pt idx="11">
                  <c:v>27.81754025</c:v>
                </c:pt>
              </c:numCache>
            </c:numRef>
          </c:xVal>
          <c:yVal>
            <c:numRef>
              <c:f>Combined!$F$57:$F$68</c:f>
              <c:numCache>
                <c:formatCode>0.00</c:formatCode>
                <c:ptCount val="12"/>
                <c:pt idx="0">
                  <c:v>38.084338936170212</c:v>
                </c:pt>
                <c:pt idx="1">
                  <c:v>38.169268085106374</c:v>
                </c:pt>
                <c:pt idx="2">
                  <c:v>40.13777957446807</c:v>
                </c:pt>
                <c:pt idx="3">
                  <c:v>41.760679999999994</c:v>
                </c:pt>
                <c:pt idx="4">
                  <c:v>45.200181489361697</c:v>
                </c:pt>
                <c:pt idx="5">
                  <c:v>49.711533787234046</c:v>
                </c:pt>
                <c:pt idx="6">
                  <c:v>50.719510638297862</c:v>
                </c:pt>
                <c:pt idx="7">
                  <c:v>46.07985808510638</c:v>
                </c:pt>
                <c:pt idx="8">
                  <c:v>44.614430468085104</c:v>
                </c:pt>
                <c:pt idx="9">
                  <c:v>38.537616170212765</c:v>
                </c:pt>
                <c:pt idx="10">
                  <c:v>30.694744255319144</c:v>
                </c:pt>
                <c:pt idx="11">
                  <c:v>25.22407078260871</c:v>
                </c:pt>
              </c:numCache>
            </c:numRef>
          </c:yVal>
        </c:ser>
        <c:ser>
          <c:idx val="6"/>
          <c:order val="7"/>
          <c:tx>
            <c:v>2009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Combined!$H$69:$H$80</c:f>
              <c:numCache>
                <c:formatCode>0.00</c:formatCode>
                <c:ptCount val="12"/>
                <c:pt idx="0">
                  <c:v>28.862862399999997</c:v>
                </c:pt>
                <c:pt idx="1">
                  <c:v>29.969665500000001</c:v>
                </c:pt>
                <c:pt idx="2">
                  <c:v>32.598069750000001</c:v>
                </c:pt>
                <c:pt idx="3">
                  <c:v>34.122715999999997</c:v>
                </c:pt>
                <c:pt idx="4">
                  <c:v>36.090479599999995</c:v>
                </c:pt>
                <c:pt idx="5">
                  <c:v>41.880994999999992</c:v>
                </c:pt>
                <c:pt idx="6">
                  <c:v>39.618352999999992</c:v>
                </c:pt>
                <c:pt idx="7">
                  <c:v>43.783620499999998</c:v>
                </c:pt>
                <c:pt idx="8">
                  <c:v>41.816775</c:v>
                </c:pt>
                <c:pt idx="9">
                  <c:v>44.241838199999997</c:v>
                </c:pt>
                <c:pt idx="10">
                  <c:v>46.196955000000003</c:v>
                </c:pt>
                <c:pt idx="11">
                  <c:v>45.664453000000002</c:v>
                </c:pt>
              </c:numCache>
            </c:numRef>
          </c:xVal>
          <c:yVal>
            <c:numRef>
              <c:f>Combined!$F$69:$F$80</c:f>
              <c:numCache>
                <c:formatCode>0.00</c:formatCode>
                <c:ptCount val="12"/>
                <c:pt idx="0">
                  <c:v>22.661622826086962</c:v>
                </c:pt>
                <c:pt idx="1">
                  <c:v>25.452173478260882</c:v>
                </c:pt>
                <c:pt idx="2">
                  <c:v>26.276886260869571</c:v>
                </c:pt>
                <c:pt idx="3">
                  <c:v>27.893230434782616</c:v>
                </c:pt>
                <c:pt idx="4">
                  <c:v>30.293999782608708</c:v>
                </c:pt>
                <c:pt idx="5">
                  <c:v>34.169033043478272</c:v>
                </c:pt>
                <c:pt idx="6">
                  <c:v>35.102309130434797</c:v>
                </c:pt>
                <c:pt idx="7">
                  <c:v>36.093633217391314</c:v>
                </c:pt>
                <c:pt idx="8">
                  <c:v>36.130697391304366</c:v>
                </c:pt>
                <c:pt idx="9">
                  <c:v>35.42313347826088</c:v>
                </c:pt>
                <c:pt idx="10">
                  <c:v>37.991043826086965</c:v>
                </c:pt>
                <c:pt idx="11">
                  <c:v>37.732589347826092</c:v>
                </c:pt>
              </c:numCache>
            </c:numRef>
          </c:yVal>
        </c:ser>
        <c:ser>
          <c:idx val="7"/>
          <c:order val="8"/>
          <c:tx>
            <c:v>2010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Combined!$H$81:$H$92</c:f>
              <c:numCache>
                <c:formatCode>0.00</c:formatCode>
                <c:ptCount val="12"/>
                <c:pt idx="0">
                  <c:v>47.557036799999999</c:v>
                </c:pt>
                <c:pt idx="1">
                  <c:v>47.077575750000001</c:v>
                </c:pt>
                <c:pt idx="2">
                  <c:v>52.25636875</c:v>
                </c:pt>
                <c:pt idx="3">
                  <c:v>54.625663199999998</c:v>
                </c:pt>
                <c:pt idx="4">
                  <c:v>51.966971000000001</c:v>
                </c:pt>
                <c:pt idx="5">
                  <c:v>50.597110999999998</c:v>
                </c:pt>
                <c:pt idx="6">
                  <c:v>49.545458600000011</c:v>
                </c:pt>
                <c:pt idx="7">
                  <c:v>50.213117999999994</c:v>
                </c:pt>
                <c:pt idx="8">
                  <c:v>50.056044749999998</c:v>
                </c:pt>
                <c:pt idx="9">
                  <c:v>52.250412400000002</c:v>
                </c:pt>
                <c:pt idx="10">
                  <c:v>53.576106499999995</c:v>
                </c:pt>
                <c:pt idx="11">
                  <c:v>58.650959400000005</c:v>
                </c:pt>
              </c:numCache>
            </c:numRef>
          </c:xVal>
          <c:yVal>
            <c:numRef>
              <c:f>Combined!$F$81:$F$92</c:f>
              <c:numCache>
                <c:formatCode>0.00</c:formatCode>
                <c:ptCount val="12"/>
                <c:pt idx="0">
                  <c:v>38.178145531914893</c:v>
                </c:pt>
                <c:pt idx="1">
                  <c:v>38.983089787234036</c:v>
                </c:pt>
                <c:pt idx="2">
                  <c:v>41.760652425531916</c:v>
                </c:pt>
                <c:pt idx="3">
                  <c:v>45.101554468085105</c:v>
                </c:pt>
                <c:pt idx="4">
                  <c:v>45.323432510638298</c:v>
                </c:pt>
                <c:pt idx="5">
                  <c:v>43.182318936170212</c:v>
                </c:pt>
                <c:pt idx="6">
                  <c:v>42.547358723404251</c:v>
                </c:pt>
                <c:pt idx="7">
                  <c:v>41.502416340425533</c:v>
                </c:pt>
                <c:pt idx="8">
                  <c:v>40.619924680851057</c:v>
                </c:pt>
                <c:pt idx="9">
                  <c:v>41.345938297872337</c:v>
                </c:pt>
                <c:pt idx="10">
                  <c:v>42.88952408510638</c:v>
                </c:pt>
                <c:pt idx="11">
                  <c:v>45.634211489361704</c:v>
                </c:pt>
              </c:numCache>
            </c:numRef>
          </c:yVal>
        </c:ser>
        <c:ser>
          <c:idx val="8"/>
          <c:order val="9"/>
          <c:tx>
            <c:v>2011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2060"/>
              </a:solidFill>
              <a:ln>
                <a:noFill/>
              </a:ln>
            </c:spPr>
          </c:marker>
          <c:xVal>
            <c:numRef>
              <c:f>Combined!$H$93:$H$94</c:f>
              <c:numCache>
                <c:formatCode>0.00</c:formatCode>
                <c:ptCount val="2"/>
                <c:pt idx="0">
                  <c:v>61.721708750000005</c:v>
                </c:pt>
                <c:pt idx="1">
                  <c:v>63.462841666666662</c:v>
                </c:pt>
              </c:numCache>
            </c:numRef>
          </c:xVal>
          <c:yVal>
            <c:numRef>
              <c:f>Combined!$F$93:$F$94</c:f>
              <c:numCache>
                <c:formatCode>0.00</c:formatCode>
                <c:ptCount val="2"/>
                <c:pt idx="0">
                  <c:v>47.66322796808511</c:v>
                </c:pt>
                <c:pt idx="1">
                  <c:v>48.350040555555552</c:v>
                </c:pt>
              </c:numCache>
            </c:numRef>
          </c:yVal>
        </c:ser>
        <c:axId val="173957888"/>
        <c:axId val="173960192"/>
      </c:scatterChart>
      <c:valAx>
        <c:axId val="173957888"/>
        <c:scaling>
          <c:orientation val="minMax"/>
          <c:max val="70"/>
          <c:min val="1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Brent</a:t>
                </a:r>
                <a:r>
                  <a:rPr lang="en-GB" baseline="0"/>
                  <a:t> Crude Oil (£ per Barrel)</a:t>
                </a:r>
                <a:endParaRPr lang="en-GB"/>
              </a:p>
            </c:rich>
          </c:tx>
          <c:layout/>
        </c:title>
        <c:numFmt formatCode="General" sourceLinked="0"/>
        <c:majorTickMark val="in"/>
        <c:tickLblPos val="nextTo"/>
        <c:crossAx val="173960192"/>
        <c:crosses val="autoZero"/>
        <c:crossBetween val="midCat"/>
        <c:majorUnit val="5"/>
      </c:valAx>
      <c:valAx>
        <c:axId val="173960192"/>
        <c:scaling>
          <c:orientation val="minMax"/>
          <c:min val="1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Unleaded Petrol</a:t>
                </a:r>
                <a:r>
                  <a:rPr lang="en-GB" baseline="0"/>
                  <a:t> at Pump Excluding Vat and Duty (pence per litre)</a:t>
                </a:r>
                <a:endParaRPr lang="en-GB"/>
              </a:p>
            </c:rich>
          </c:tx>
          <c:layout/>
        </c:title>
        <c:numFmt formatCode="General" sourceLinked="0"/>
        <c:majorTickMark val="none"/>
        <c:tickLblPos val="nextTo"/>
        <c:crossAx val="173957888"/>
        <c:crosses val="autoZero"/>
        <c:crossBetween val="midCat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8.187422786263783E-2"/>
          <c:y val="0.11803912677408247"/>
          <c:w val="0.14593404203607696"/>
          <c:h val="0.41533835703982913"/>
        </c:manualLayout>
      </c:layout>
      <c:overlay val="1"/>
    </c:legend>
    <c:plotVisOnly val="1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Comparison of Brent Crude and Petrol at Pump</a:t>
            </a:r>
          </a:p>
        </c:rich>
      </c:tx>
      <c:layout/>
      <c:overlay val="1"/>
    </c:title>
    <c:plotArea>
      <c:layout/>
      <c:lineChart>
        <c:grouping val="standard"/>
        <c:ser>
          <c:idx val="1"/>
          <c:order val="0"/>
          <c:tx>
            <c:strRef>
              <c:f>Combined!$H$1</c:f>
              <c:strCache>
                <c:ptCount val="1"/>
                <c:pt idx="0">
                  <c:v>Avg Brent £/Barrel</c:v>
                </c:pt>
              </c:strCache>
            </c:strRef>
          </c:tx>
          <c:marker>
            <c:symbol val="none"/>
          </c:marker>
          <c:cat>
            <c:numRef>
              <c:f>Combined!$E$2:$E$499</c:f>
              <c:numCache>
                <c:formatCode>dd/mm/yyyy</c:formatCode>
                <c:ptCount val="498"/>
                <c:pt idx="0">
                  <c:v>37773</c:v>
                </c:pt>
                <c:pt idx="1">
                  <c:v>37803</c:v>
                </c:pt>
                <c:pt idx="2">
                  <c:v>37834</c:v>
                </c:pt>
                <c:pt idx="3">
                  <c:v>37865</c:v>
                </c:pt>
                <c:pt idx="4">
                  <c:v>37895</c:v>
                </c:pt>
                <c:pt idx="5">
                  <c:v>37926</c:v>
                </c:pt>
                <c:pt idx="6">
                  <c:v>37956</c:v>
                </c:pt>
                <c:pt idx="7">
                  <c:v>37987</c:v>
                </c:pt>
                <c:pt idx="8">
                  <c:v>38018</c:v>
                </c:pt>
                <c:pt idx="9">
                  <c:v>38047</c:v>
                </c:pt>
                <c:pt idx="10">
                  <c:v>38078</c:v>
                </c:pt>
                <c:pt idx="11">
                  <c:v>38108</c:v>
                </c:pt>
                <c:pt idx="12">
                  <c:v>38139</c:v>
                </c:pt>
                <c:pt idx="13">
                  <c:v>38169</c:v>
                </c:pt>
                <c:pt idx="14">
                  <c:v>38200</c:v>
                </c:pt>
                <c:pt idx="15">
                  <c:v>38231</c:v>
                </c:pt>
                <c:pt idx="16">
                  <c:v>38261</c:v>
                </c:pt>
                <c:pt idx="17">
                  <c:v>38292</c:v>
                </c:pt>
                <c:pt idx="18">
                  <c:v>38322</c:v>
                </c:pt>
                <c:pt idx="19">
                  <c:v>38353</c:v>
                </c:pt>
                <c:pt idx="20">
                  <c:v>38384</c:v>
                </c:pt>
                <c:pt idx="21">
                  <c:v>38412</c:v>
                </c:pt>
                <c:pt idx="22">
                  <c:v>38443</c:v>
                </c:pt>
                <c:pt idx="23">
                  <c:v>38473</c:v>
                </c:pt>
                <c:pt idx="24">
                  <c:v>38504</c:v>
                </c:pt>
                <c:pt idx="25">
                  <c:v>38534</c:v>
                </c:pt>
                <c:pt idx="26">
                  <c:v>38565</c:v>
                </c:pt>
                <c:pt idx="27">
                  <c:v>38596</c:v>
                </c:pt>
                <c:pt idx="28">
                  <c:v>38626</c:v>
                </c:pt>
                <c:pt idx="29">
                  <c:v>38657</c:v>
                </c:pt>
                <c:pt idx="30">
                  <c:v>38687</c:v>
                </c:pt>
                <c:pt idx="31">
                  <c:v>38718</c:v>
                </c:pt>
                <c:pt idx="32">
                  <c:v>38749</c:v>
                </c:pt>
                <c:pt idx="33">
                  <c:v>38777</c:v>
                </c:pt>
                <c:pt idx="34">
                  <c:v>38808</c:v>
                </c:pt>
                <c:pt idx="35">
                  <c:v>38838</c:v>
                </c:pt>
                <c:pt idx="36">
                  <c:v>38869</c:v>
                </c:pt>
                <c:pt idx="37">
                  <c:v>38899</c:v>
                </c:pt>
                <c:pt idx="38">
                  <c:v>38930</c:v>
                </c:pt>
                <c:pt idx="39">
                  <c:v>38961</c:v>
                </c:pt>
                <c:pt idx="40">
                  <c:v>38991</c:v>
                </c:pt>
                <c:pt idx="41">
                  <c:v>39022</c:v>
                </c:pt>
                <c:pt idx="42">
                  <c:v>39052</c:v>
                </c:pt>
                <c:pt idx="43">
                  <c:v>39083</c:v>
                </c:pt>
                <c:pt idx="44">
                  <c:v>39114</c:v>
                </c:pt>
                <c:pt idx="45">
                  <c:v>39142</c:v>
                </c:pt>
                <c:pt idx="46">
                  <c:v>39173</c:v>
                </c:pt>
                <c:pt idx="47">
                  <c:v>39203</c:v>
                </c:pt>
                <c:pt idx="48">
                  <c:v>39234</c:v>
                </c:pt>
                <c:pt idx="49">
                  <c:v>39264</c:v>
                </c:pt>
                <c:pt idx="50">
                  <c:v>39295</c:v>
                </c:pt>
                <c:pt idx="51">
                  <c:v>39326</c:v>
                </c:pt>
                <c:pt idx="52">
                  <c:v>39356</c:v>
                </c:pt>
                <c:pt idx="53">
                  <c:v>39387</c:v>
                </c:pt>
                <c:pt idx="54">
                  <c:v>39417</c:v>
                </c:pt>
                <c:pt idx="55">
                  <c:v>39448</c:v>
                </c:pt>
                <c:pt idx="56">
                  <c:v>39479</c:v>
                </c:pt>
                <c:pt idx="57">
                  <c:v>39508</c:v>
                </c:pt>
                <c:pt idx="58">
                  <c:v>39539</c:v>
                </c:pt>
                <c:pt idx="59">
                  <c:v>39569</c:v>
                </c:pt>
                <c:pt idx="60">
                  <c:v>39600</c:v>
                </c:pt>
                <c:pt idx="61">
                  <c:v>39630</c:v>
                </c:pt>
                <c:pt idx="62">
                  <c:v>39661</c:v>
                </c:pt>
                <c:pt idx="63">
                  <c:v>39692</c:v>
                </c:pt>
                <c:pt idx="64">
                  <c:v>39722</c:v>
                </c:pt>
                <c:pt idx="65">
                  <c:v>39753</c:v>
                </c:pt>
                <c:pt idx="66">
                  <c:v>39783</c:v>
                </c:pt>
                <c:pt idx="67">
                  <c:v>39814</c:v>
                </c:pt>
                <c:pt idx="68">
                  <c:v>39845</c:v>
                </c:pt>
                <c:pt idx="69">
                  <c:v>39873</c:v>
                </c:pt>
                <c:pt idx="70">
                  <c:v>39904</c:v>
                </c:pt>
                <c:pt idx="71">
                  <c:v>39934</c:v>
                </c:pt>
                <c:pt idx="72">
                  <c:v>39965</c:v>
                </c:pt>
                <c:pt idx="73">
                  <c:v>39995</c:v>
                </c:pt>
                <c:pt idx="74">
                  <c:v>40026</c:v>
                </c:pt>
                <c:pt idx="75">
                  <c:v>40057</c:v>
                </c:pt>
                <c:pt idx="76">
                  <c:v>40087</c:v>
                </c:pt>
                <c:pt idx="77">
                  <c:v>40118</c:v>
                </c:pt>
                <c:pt idx="78">
                  <c:v>40148</c:v>
                </c:pt>
                <c:pt idx="79">
                  <c:v>40179</c:v>
                </c:pt>
                <c:pt idx="80">
                  <c:v>40210</c:v>
                </c:pt>
                <c:pt idx="81">
                  <c:v>40238</c:v>
                </c:pt>
                <c:pt idx="82">
                  <c:v>40269</c:v>
                </c:pt>
                <c:pt idx="83">
                  <c:v>40299</c:v>
                </c:pt>
                <c:pt idx="84">
                  <c:v>40330</c:v>
                </c:pt>
                <c:pt idx="85">
                  <c:v>40360</c:v>
                </c:pt>
                <c:pt idx="86">
                  <c:v>40391</c:v>
                </c:pt>
                <c:pt idx="87">
                  <c:v>40422</c:v>
                </c:pt>
                <c:pt idx="88">
                  <c:v>40452</c:v>
                </c:pt>
                <c:pt idx="89">
                  <c:v>40483</c:v>
                </c:pt>
                <c:pt idx="90">
                  <c:v>40513</c:v>
                </c:pt>
                <c:pt idx="91">
                  <c:v>40544</c:v>
                </c:pt>
                <c:pt idx="92">
                  <c:v>40575</c:v>
                </c:pt>
              </c:numCache>
            </c:numRef>
          </c:cat>
          <c:val>
            <c:numRef>
              <c:f>Combined!$H$2:$H$499</c:f>
              <c:numCache>
                <c:formatCode>0.00</c:formatCode>
                <c:ptCount val="498"/>
                <c:pt idx="0">
                  <c:v>16.525606249999999</c:v>
                </c:pt>
                <c:pt idx="1">
                  <c:v>17.397607499999999</c:v>
                </c:pt>
                <c:pt idx="2">
                  <c:v>18.4263102</c:v>
                </c:pt>
                <c:pt idx="3">
                  <c:v>16.5401025</c:v>
                </c:pt>
                <c:pt idx="4">
                  <c:v>17.486639999999998</c:v>
                </c:pt>
                <c:pt idx="5">
                  <c:v>16.930762250000001</c:v>
                </c:pt>
                <c:pt idx="6">
                  <c:v>16.989109000000003</c:v>
                </c:pt>
                <c:pt idx="7">
                  <c:v>17.022609600000003</c:v>
                </c:pt>
                <c:pt idx="8">
                  <c:v>16.410021</c:v>
                </c:pt>
                <c:pt idx="9">
                  <c:v>18.576674999999998</c:v>
                </c:pt>
                <c:pt idx="10">
                  <c:v>18.252140400000002</c:v>
                </c:pt>
                <c:pt idx="11">
                  <c:v>21.063543749999997</c:v>
                </c:pt>
                <c:pt idx="12">
                  <c:v>19.581094999999998</c:v>
                </c:pt>
                <c:pt idx="13">
                  <c:v>20.190443600000002</c:v>
                </c:pt>
                <c:pt idx="14">
                  <c:v>23.828634000000001</c:v>
                </c:pt>
                <c:pt idx="15">
                  <c:v>23.427582749999999</c:v>
                </c:pt>
                <c:pt idx="16">
                  <c:v>27.234244799999995</c:v>
                </c:pt>
                <c:pt idx="17">
                  <c:v>23.195422250000004</c:v>
                </c:pt>
                <c:pt idx="18">
                  <c:v>20.775944000000003</c:v>
                </c:pt>
                <c:pt idx="19">
                  <c:v>23.426701999999999</c:v>
                </c:pt>
                <c:pt idx="20">
                  <c:v>23.812938749999997</c:v>
                </c:pt>
                <c:pt idx="21">
                  <c:v>27.8761875</c:v>
                </c:pt>
                <c:pt idx="22">
                  <c:v>27.564033599999998</c:v>
                </c:pt>
                <c:pt idx="23">
                  <c:v>26.187330000000003</c:v>
                </c:pt>
                <c:pt idx="24">
                  <c:v>29.520136499999996</c:v>
                </c:pt>
                <c:pt idx="25">
                  <c:v>32.663459199999998</c:v>
                </c:pt>
                <c:pt idx="26">
                  <c:v>35.194687749999993</c:v>
                </c:pt>
                <c:pt idx="27">
                  <c:v>35.264969999999998</c:v>
                </c:pt>
                <c:pt idx="28">
                  <c:v>33.343744000000001</c:v>
                </c:pt>
                <c:pt idx="29">
                  <c:v>32.305126000000001</c:v>
                </c:pt>
                <c:pt idx="30">
                  <c:v>32.278425599999998</c:v>
                </c:pt>
                <c:pt idx="31">
                  <c:v>35.492191749999996</c:v>
                </c:pt>
                <c:pt idx="32">
                  <c:v>34.811553000000004</c:v>
                </c:pt>
                <c:pt idx="33">
                  <c:v>35.346515600000004</c:v>
                </c:pt>
                <c:pt idx="34">
                  <c:v>39.665211749999997</c:v>
                </c:pt>
                <c:pt idx="35">
                  <c:v>37.490443750000004</c:v>
                </c:pt>
                <c:pt idx="36">
                  <c:v>37.144344000000004</c:v>
                </c:pt>
                <c:pt idx="37">
                  <c:v>39.890951250000001</c:v>
                </c:pt>
                <c:pt idx="38">
                  <c:v>39.364479000000003</c:v>
                </c:pt>
                <c:pt idx="39">
                  <c:v>33.492778199999997</c:v>
                </c:pt>
                <c:pt idx="40">
                  <c:v>30.787857750000004</c:v>
                </c:pt>
                <c:pt idx="41">
                  <c:v>30.606508749999996</c:v>
                </c:pt>
                <c:pt idx="42">
                  <c:v>31.7335824</c:v>
                </c:pt>
                <c:pt idx="43">
                  <c:v>27.227970500000001</c:v>
                </c:pt>
                <c:pt idx="44">
                  <c:v>28.880085000000001</c:v>
                </c:pt>
                <c:pt idx="45">
                  <c:v>31.644950999999995</c:v>
                </c:pt>
                <c:pt idx="46">
                  <c:v>34.014272249999998</c:v>
                </c:pt>
                <c:pt idx="47">
                  <c:v>34.156079999999996</c:v>
                </c:pt>
                <c:pt idx="48">
                  <c:v>35.539043999999997</c:v>
                </c:pt>
                <c:pt idx="49">
                  <c:v>37.542059999999999</c:v>
                </c:pt>
                <c:pt idx="50">
                  <c:v>35.487969000000007</c:v>
                </c:pt>
                <c:pt idx="51">
                  <c:v>37.846462500000001</c:v>
                </c:pt>
                <c:pt idx="52">
                  <c:v>39.675791999999994</c:v>
                </c:pt>
                <c:pt idx="53">
                  <c:v>44.696869999999997</c:v>
                </c:pt>
                <c:pt idx="54">
                  <c:v>45.579614999999997</c:v>
                </c:pt>
                <c:pt idx="55">
                  <c:v>47.971866000000006</c:v>
                </c:pt>
                <c:pt idx="56">
                  <c:v>48.759767999999994</c:v>
                </c:pt>
                <c:pt idx="57">
                  <c:v>52.533978000000005</c:v>
                </c:pt>
                <c:pt idx="58">
                  <c:v>54.781622999999989</c:v>
                </c:pt>
                <c:pt idx="59">
                  <c:v>62.260739999999998</c:v>
                </c:pt>
                <c:pt idx="60">
                  <c:v>67.344844250000008</c:v>
                </c:pt>
                <c:pt idx="61">
                  <c:v>68.965412999999998</c:v>
                </c:pt>
                <c:pt idx="62">
                  <c:v>61.927187199999992</c:v>
                </c:pt>
                <c:pt idx="63">
                  <c:v>56.106337500000002</c:v>
                </c:pt>
                <c:pt idx="64">
                  <c:v>44.703240000000001</c:v>
                </c:pt>
                <c:pt idx="65">
                  <c:v>34.552331000000002</c:v>
                </c:pt>
                <c:pt idx="66">
                  <c:v>27.81754025</c:v>
                </c:pt>
                <c:pt idx="67">
                  <c:v>28.862862399999997</c:v>
                </c:pt>
                <c:pt idx="68">
                  <c:v>29.969665500000001</c:v>
                </c:pt>
                <c:pt idx="69">
                  <c:v>32.598069750000001</c:v>
                </c:pt>
                <c:pt idx="70">
                  <c:v>34.122715999999997</c:v>
                </c:pt>
                <c:pt idx="71">
                  <c:v>36.090479599999995</c:v>
                </c:pt>
                <c:pt idx="72">
                  <c:v>41.880994999999992</c:v>
                </c:pt>
                <c:pt idx="73">
                  <c:v>39.618352999999992</c:v>
                </c:pt>
                <c:pt idx="74">
                  <c:v>43.783620499999998</c:v>
                </c:pt>
                <c:pt idx="75">
                  <c:v>41.816775</c:v>
                </c:pt>
                <c:pt idx="76">
                  <c:v>44.241838199999997</c:v>
                </c:pt>
                <c:pt idx="77">
                  <c:v>46.196955000000003</c:v>
                </c:pt>
                <c:pt idx="78">
                  <c:v>45.664453000000002</c:v>
                </c:pt>
                <c:pt idx="79">
                  <c:v>47.557036799999999</c:v>
                </c:pt>
                <c:pt idx="80">
                  <c:v>47.077575750000001</c:v>
                </c:pt>
                <c:pt idx="81">
                  <c:v>52.25636875</c:v>
                </c:pt>
                <c:pt idx="82">
                  <c:v>54.625663199999998</c:v>
                </c:pt>
                <c:pt idx="83">
                  <c:v>51.966971000000001</c:v>
                </c:pt>
                <c:pt idx="84">
                  <c:v>50.597110999999998</c:v>
                </c:pt>
                <c:pt idx="85">
                  <c:v>49.545458600000011</c:v>
                </c:pt>
                <c:pt idx="86">
                  <c:v>50.213117999999994</c:v>
                </c:pt>
                <c:pt idx="87">
                  <c:v>50.056044749999998</c:v>
                </c:pt>
                <c:pt idx="88">
                  <c:v>52.250412400000002</c:v>
                </c:pt>
                <c:pt idx="89">
                  <c:v>53.576106499999995</c:v>
                </c:pt>
                <c:pt idx="90">
                  <c:v>58.650959400000005</c:v>
                </c:pt>
                <c:pt idx="91">
                  <c:v>61.721708750000005</c:v>
                </c:pt>
                <c:pt idx="92">
                  <c:v>63.462841666666662</c:v>
                </c:pt>
              </c:numCache>
            </c:numRef>
          </c:val>
        </c:ser>
        <c:marker val="1"/>
        <c:axId val="174238336"/>
        <c:axId val="174248320"/>
      </c:lineChart>
      <c:lineChart>
        <c:grouping val="standard"/>
        <c:ser>
          <c:idx val="0"/>
          <c:order val="1"/>
          <c:tx>
            <c:strRef>
              <c:f>Combined!$F$1</c:f>
              <c:strCache>
                <c:ptCount val="1"/>
                <c:pt idx="0">
                  <c:v>Average of Petrol at Pump Ex VAT &amp; Duty  (p/l)</c:v>
                </c:pt>
              </c:strCache>
            </c:strRef>
          </c:tx>
          <c:marker>
            <c:symbol val="none"/>
          </c:marker>
          <c:cat>
            <c:numRef>
              <c:f>Combined!$E$2:$E$499</c:f>
              <c:numCache>
                <c:formatCode>dd/mm/yyyy</c:formatCode>
                <c:ptCount val="498"/>
                <c:pt idx="0">
                  <c:v>37773</c:v>
                </c:pt>
                <c:pt idx="1">
                  <c:v>37803</c:v>
                </c:pt>
                <c:pt idx="2">
                  <c:v>37834</c:v>
                </c:pt>
                <c:pt idx="3">
                  <c:v>37865</c:v>
                </c:pt>
                <c:pt idx="4">
                  <c:v>37895</c:v>
                </c:pt>
                <c:pt idx="5">
                  <c:v>37926</c:v>
                </c:pt>
                <c:pt idx="6">
                  <c:v>37956</c:v>
                </c:pt>
                <c:pt idx="7">
                  <c:v>37987</c:v>
                </c:pt>
                <c:pt idx="8">
                  <c:v>38018</c:v>
                </c:pt>
                <c:pt idx="9">
                  <c:v>38047</c:v>
                </c:pt>
                <c:pt idx="10">
                  <c:v>38078</c:v>
                </c:pt>
                <c:pt idx="11">
                  <c:v>38108</c:v>
                </c:pt>
                <c:pt idx="12">
                  <c:v>38139</c:v>
                </c:pt>
                <c:pt idx="13">
                  <c:v>38169</c:v>
                </c:pt>
                <c:pt idx="14">
                  <c:v>38200</c:v>
                </c:pt>
                <c:pt idx="15">
                  <c:v>38231</c:v>
                </c:pt>
                <c:pt idx="16">
                  <c:v>38261</c:v>
                </c:pt>
                <c:pt idx="17">
                  <c:v>38292</c:v>
                </c:pt>
                <c:pt idx="18">
                  <c:v>38322</c:v>
                </c:pt>
                <c:pt idx="19">
                  <c:v>38353</c:v>
                </c:pt>
                <c:pt idx="20">
                  <c:v>38384</c:v>
                </c:pt>
                <c:pt idx="21">
                  <c:v>38412</c:v>
                </c:pt>
                <c:pt idx="22">
                  <c:v>38443</c:v>
                </c:pt>
                <c:pt idx="23">
                  <c:v>38473</c:v>
                </c:pt>
                <c:pt idx="24">
                  <c:v>38504</c:v>
                </c:pt>
                <c:pt idx="25">
                  <c:v>38534</c:v>
                </c:pt>
                <c:pt idx="26">
                  <c:v>38565</c:v>
                </c:pt>
                <c:pt idx="27">
                  <c:v>38596</c:v>
                </c:pt>
                <c:pt idx="28">
                  <c:v>38626</c:v>
                </c:pt>
                <c:pt idx="29">
                  <c:v>38657</c:v>
                </c:pt>
                <c:pt idx="30">
                  <c:v>38687</c:v>
                </c:pt>
                <c:pt idx="31">
                  <c:v>38718</c:v>
                </c:pt>
                <c:pt idx="32">
                  <c:v>38749</c:v>
                </c:pt>
                <c:pt idx="33">
                  <c:v>38777</c:v>
                </c:pt>
                <c:pt idx="34">
                  <c:v>38808</c:v>
                </c:pt>
                <c:pt idx="35">
                  <c:v>38838</c:v>
                </c:pt>
                <c:pt idx="36">
                  <c:v>38869</c:v>
                </c:pt>
                <c:pt idx="37">
                  <c:v>38899</c:v>
                </c:pt>
                <c:pt idx="38">
                  <c:v>38930</c:v>
                </c:pt>
                <c:pt idx="39">
                  <c:v>38961</c:v>
                </c:pt>
                <c:pt idx="40">
                  <c:v>38991</c:v>
                </c:pt>
                <c:pt idx="41">
                  <c:v>39022</c:v>
                </c:pt>
                <c:pt idx="42">
                  <c:v>39052</c:v>
                </c:pt>
                <c:pt idx="43">
                  <c:v>39083</c:v>
                </c:pt>
                <c:pt idx="44">
                  <c:v>39114</c:v>
                </c:pt>
                <c:pt idx="45">
                  <c:v>39142</c:v>
                </c:pt>
                <c:pt idx="46">
                  <c:v>39173</c:v>
                </c:pt>
                <c:pt idx="47">
                  <c:v>39203</c:v>
                </c:pt>
                <c:pt idx="48">
                  <c:v>39234</c:v>
                </c:pt>
                <c:pt idx="49">
                  <c:v>39264</c:v>
                </c:pt>
                <c:pt idx="50">
                  <c:v>39295</c:v>
                </c:pt>
                <c:pt idx="51">
                  <c:v>39326</c:v>
                </c:pt>
                <c:pt idx="52">
                  <c:v>39356</c:v>
                </c:pt>
                <c:pt idx="53">
                  <c:v>39387</c:v>
                </c:pt>
                <c:pt idx="54">
                  <c:v>39417</c:v>
                </c:pt>
                <c:pt idx="55">
                  <c:v>39448</c:v>
                </c:pt>
                <c:pt idx="56">
                  <c:v>39479</c:v>
                </c:pt>
                <c:pt idx="57">
                  <c:v>39508</c:v>
                </c:pt>
                <c:pt idx="58">
                  <c:v>39539</c:v>
                </c:pt>
                <c:pt idx="59">
                  <c:v>39569</c:v>
                </c:pt>
                <c:pt idx="60">
                  <c:v>39600</c:v>
                </c:pt>
                <c:pt idx="61">
                  <c:v>39630</c:v>
                </c:pt>
                <c:pt idx="62">
                  <c:v>39661</c:v>
                </c:pt>
                <c:pt idx="63">
                  <c:v>39692</c:v>
                </c:pt>
                <c:pt idx="64">
                  <c:v>39722</c:v>
                </c:pt>
                <c:pt idx="65">
                  <c:v>39753</c:v>
                </c:pt>
                <c:pt idx="66">
                  <c:v>39783</c:v>
                </c:pt>
                <c:pt idx="67">
                  <c:v>39814</c:v>
                </c:pt>
                <c:pt idx="68">
                  <c:v>39845</c:v>
                </c:pt>
                <c:pt idx="69">
                  <c:v>39873</c:v>
                </c:pt>
                <c:pt idx="70">
                  <c:v>39904</c:v>
                </c:pt>
                <c:pt idx="71">
                  <c:v>39934</c:v>
                </c:pt>
                <c:pt idx="72">
                  <c:v>39965</c:v>
                </c:pt>
                <c:pt idx="73">
                  <c:v>39995</c:v>
                </c:pt>
                <c:pt idx="74">
                  <c:v>40026</c:v>
                </c:pt>
                <c:pt idx="75">
                  <c:v>40057</c:v>
                </c:pt>
                <c:pt idx="76">
                  <c:v>40087</c:v>
                </c:pt>
                <c:pt idx="77">
                  <c:v>40118</c:v>
                </c:pt>
                <c:pt idx="78">
                  <c:v>40148</c:v>
                </c:pt>
                <c:pt idx="79">
                  <c:v>40179</c:v>
                </c:pt>
                <c:pt idx="80">
                  <c:v>40210</c:v>
                </c:pt>
                <c:pt idx="81">
                  <c:v>40238</c:v>
                </c:pt>
                <c:pt idx="82">
                  <c:v>40269</c:v>
                </c:pt>
                <c:pt idx="83">
                  <c:v>40299</c:v>
                </c:pt>
                <c:pt idx="84">
                  <c:v>40330</c:v>
                </c:pt>
                <c:pt idx="85">
                  <c:v>40360</c:v>
                </c:pt>
                <c:pt idx="86">
                  <c:v>40391</c:v>
                </c:pt>
                <c:pt idx="87">
                  <c:v>40422</c:v>
                </c:pt>
                <c:pt idx="88">
                  <c:v>40452</c:v>
                </c:pt>
                <c:pt idx="89">
                  <c:v>40483</c:v>
                </c:pt>
                <c:pt idx="90">
                  <c:v>40513</c:v>
                </c:pt>
                <c:pt idx="91">
                  <c:v>40544</c:v>
                </c:pt>
                <c:pt idx="92">
                  <c:v>40575</c:v>
                </c:pt>
              </c:numCache>
            </c:numRef>
          </c:cat>
          <c:val>
            <c:numRef>
              <c:f>Combined!$F$2:$F$499</c:f>
              <c:numCache>
                <c:formatCode>0.00</c:formatCode>
                <c:ptCount val="498"/>
                <c:pt idx="0">
                  <c:v>17.549237021276589</c:v>
                </c:pt>
                <c:pt idx="1">
                  <c:v>17.723916808510637</c:v>
                </c:pt>
                <c:pt idx="2">
                  <c:v>18.526991276595741</c:v>
                </c:pt>
                <c:pt idx="3">
                  <c:v>18.993816851063819</c:v>
                </c:pt>
                <c:pt idx="4">
                  <c:v>17.660421489361699</c:v>
                </c:pt>
                <c:pt idx="5">
                  <c:v>17.555538297872335</c:v>
                </c:pt>
                <c:pt idx="6">
                  <c:v>17.544636595744681</c:v>
                </c:pt>
                <c:pt idx="7">
                  <c:v>17.703489574468083</c:v>
                </c:pt>
                <c:pt idx="8">
                  <c:v>17.965442340425525</c:v>
                </c:pt>
                <c:pt idx="9">
                  <c:v>18.513003744680852</c:v>
                </c:pt>
                <c:pt idx="10">
                  <c:v>19.320972765957446</c:v>
                </c:pt>
                <c:pt idx="11">
                  <c:v>21.928876425531911</c:v>
                </c:pt>
                <c:pt idx="12">
                  <c:v>22.141316808510631</c:v>
                </c:pt>
                <c:pt idx="13">
                  <c:v>21.392464042553183</c:v>
                </c:pt>
                <c:pt idx="14">
                  <c:v>22.06186995744681</c:v>
                </c:pt>
                <c:pt idx="15">
                  <c:v>22.173341702127658</c:v>
                </c:pt>
                <c:pt idx="16">
                  <c:v>23.633118723404252</c:v>
                </c:pt>
                <c:pt idx="17">
                  <c:v>24.135270978723401</c:v>
                </c:pt>
                <c:pt idx="18">
                  <c:v>22.997965106382978</c:v>
                </c:pt>
                <c:pt idx="19">
                  <c:v>20.713712680851064</c:v>
                </c:pt>
                <c:pt idx="20">
                  <c:v>21.085706808510636</c:v>
                </c:pt>
                <c:pt idx="21">
                  <c:v>22.879114468085099</c:v>
                </c:pt>
                <c:pt idx="22">
                  <c:v>25.380234680851061</c:v>
                </c:pt>
                <c:pt idx="23">
                  <c:v>25.242725276595742</c:v>
                </c:pt>
                <c:pt idx="24">
                  <c:v>25.507891914893619</c:v>
                </c:pt>
                <c:pt idx="25">
                  <c:v>27.957042127659562</c:v>
                </c:pt>
                <c:pt idx="26">
                  <c:v>29.778163744680842</c:v>
                </c:pt>
                <c:pt idx="27">
                  <c:v>33.154033829787224</c:v>
                </c:pt>
                <c:pt idx="28">
                  <c:v>32.587389276595744</c:v>
                </c:pt>
                <c:pt idx="29">
                  <c:v>29.272845319148928</c:v>
                </c:pt>
                <c:pt idx="30">
                  <c:v>27.366330638297867</c:v>
                </c:pt>
                <c:pt idx="31">
                  <c:v>28.649771063829775</c:v>
                </c:pt>
                <c:pt idx="32">
                  <c:v>29.17389808510638</c:v>
                </c:pt>
                <c:pt idx="33">
                  <c:v>29.554673313069898</c:v>
                </c:pt>
                <c:pt idx="34">
                  <c:v>32.503397234042552</c:v>
                </c:pt>
                <c:pt idx="35">
                  <c:v>34.678301617021269</c:v>
                </c:pt>
                <c:pt idx="36">
                  <c:v>33.994931914893613</c:v>
                </c:pt>
                <c:pt idx="37">
                  <c:v>35.190795744680848</c:v>
                </c:pt>
                <c:pt idx="38">
                  <c:v>35.030447872340417</c:v>
                </c:pt>
                <c:pt idx="39">
                  <c:v>29.993663829787231</c:v>
                </c:pt>
                <c:pt idx="40">
                  <c:v>26.22618927659575</c:v>
                </c:pt>
                <c:pt idx="41">
                  <c:v>25.655390638297867</c:v>
                </c:pt>
                <c:pt idx="42">
                  <c:v>26.113131641337375</c:v>
                </c:pt>
                <c:pt idx="43">
                  <c:v>25.615064170212758</c:v>
                </c:pt>
                <c:pt idx="44">
                  <c:v>25.140689999999992</c:v>
                </c:pt>
                <c:pt idx="45">
                  <c:v>27.071084680851058</c:v>
                </c:pt>
                <c:pt idx="46">
                  <c:v>29.952701446808511</c:v>
                </c:pt>
                <c:pt idx="47">
                  <c:v>32.791644893617011</c:v>
                </c:pt>
                <c:pt idx="48">
                  <c:v>33.826172765957445</c:v>
                </c:pt>
                <c:pt idx="49">
                  <c:v>33.555274042553179</c:v>
                </c:pt>
                <c:pt idx="50">
                  <c:v>33.023517872340413</c:v>
                </c:pt>
                <c:pt idx="51">
                  <c:v>32.289030212765951</c:v>
                </c:pt>
                <c:pt idx="52">
                  <c:v>32.508327829787227</c:v>
                </c:pt>
                <c:pt idx="53">
                  <c:v>35.544712127659565</c:v>
                </c:pt>
                <c:pt idx="54">
                  <c:v>36.975530042553181</c:v>
                </c:pt>
                <c:pt idx="55">
                  <c:v>38.084338936170212</c:v>
                </c:pt>
                <c:pt idx="56">
                  <c:v>38.169268085106374</c:v>
                </c:pt>
                <c:pt idx="57">
                  <c:v>40.13777957446807</c:v>
                </c:pt>
                <c:pt idx="58">
                  <c:v>41.760679999999994</c:v>
                </c:pt>
                <c:pt idx="59">
                  <c:v>45.200181489361697</c:v>
                </c:pt>
                <c:pt idx="60">
                  <c:v>49.711533787234046</c:v>
                </c:pt>
                <c:pt idx="61">
                  <c:v>50.719510638297862</c:v>
                </c:pt>
                <c:pt idx="62">
                  <c:v>46.07985808510638</c:v>
                </c:pt>
                <c:pt idx="63">
                  <c:v>44.614430468085104</c:v>
                </c:pt>
                <c:pt idx="64">
                  <c:v>38.537616170212765</c:v>
                </c:pt>
                <c:pt idx="65">
                  <c:v>30.694744255319144</c:v>
                </c:pt>
                <c:pt idx="66">
                  <c:v>25.22407078260871</c:v>
                </c:pt>
                <c:pt idx="67">
                  <c:v>22.661622826086962</c:v>
                </c:pt>
                <c:pt idx="68">
                  <c:v>25.452173478260882</c:v>
                </c:pt>
                <c:pt idx="69">
                  <c:v>26.276886260869571</c:v>
                </c:pt>
                <c:pt idx="70">
                  <c:v>27.893230434782616</c:v>
                </c:pt>
                <c:pt idx="71">
                  <c:v>30.293999782608708</c:v>
                </c:pt>
                <c:pt idx="72">
                  <c:v>34.169033043478272</c:v>
                </c:pt>
                <c:pt idx="73">
                  <c:v>35.102309130434797</c:v>
                </c:pt>
                <c:pt idx="74">
                  <c:v>36.093633217391314</c:v>
                </c:pt>
                <c:pt idx="75">
                  <c:v>36.130697391304366</c:v>
                </c:pt>
                <c:pt idx="76">
                  <c:v>35.42313347826088</c:v>
                </c:pt>
                <c:pt idx="77">
                  <c:v>37.991043826086965</c:v>
                </c:pt>
                <c:pt idx="78">
                  <c:v>37.732589347826092</c:v>
                </c:pt>
                <c:pt idx="79">
                  <c:v>38.178145531914893</c:v>
                </c:pt>
                <c:pt idx="80">
                  <c:v>38.983089787234036</c:v>
                </c:pt>
                <c:pt idx="81">
                  <c:v>41.760652425531916</c:v>
                </c:pt>
                <c:pt idx="82">
                  <c:v>45.101554468085105</c:v>
                </c:pt>
                <c:pt idx="83">
                  <c:v>45.323432510638298</c:v>
                </c:pt>
                <c:pt idx="84">
                  <c:v>43.182318936170212</c:v>
                </c:pt>
                <c:pt idx="85">
                  <c:v>42.547358723404251</c:v>
                </c:pt>
                <c:pt idx="86">
                  <c:v>41.502416340425533</c:v>
                </c:pt>
                <c:pt idx="87">
                  <c:v>40.619924680851057</c:v>
                </c:pt>
                <c:pt idx="88">
                  <c:v>41.345938297872337</c:v>
                </c:pt>
                <c:pt idx="89">
                  <c:v>42.88952408510638</c:v>
                </c:pt>
                <c:pt idx="90">
                  <c:v>45.634211489361704</c:v>
                </c:pt>
                <c:pt idx="91">
                  <c:v>47.66322796808511</c:v>
                </c:pt>
                <c:pt idx="92">
                  <c:v>48.350040555555552</c:v>
                </c:pt>
              </c:numCache>
            </c:numRef>
          </c:val>
        </c:ser>
        <c:marker val="1"/>
        <c:axId val="174256512"/>
        <c:axId val="174250240"/>
      </c:lineChart>
      <c:dateAx>
        <c:axId val="174238336"/>
        <c:scaling>
          <c:orientation val="minMax"/>
        </c:scaling>
        <c:axPos val="b"/>
        <c:numFmt formatCode="mmmm\ yyyy" sourceLinked="0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4248320"/>
        <c:crosses val="autoZero"/>
        <c:auto val="1"/>
        <c:lblOffset val="100"/>
        <c:majorUnit val="1"/>
        <c:majorTimeUnit val="years"/>
      </c:dateAx>
      <c:valAx>
        <c:axId val="1742483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Price</a:t>
                </a:r>
                <a:r>
                  <a:rPr lang="en-GB" baseline="0"/>
                  <a:t> of Brent Crude Oil £ per Barrel</a:t>
                </a:r>
                <a:endParaRPr lang="en-GB"/>
              </a:p>
            </c:rich>
          </c:tx>
          <c:layout/>
        </c:title>
        <c:numFmt formatCode="General" sourceLinked="0"/>
        <c:tickLblPos val="nextTo"/>
        <c:crossAx val="174238336"/>
        <c:crosses val="autoZero"/>
        <c:crossBetween val="between"/>
      </c:valAx>
      <c:valAx>
        <c:axId val="17425024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Petrol at Pump</a:t>
                </a:r>
              </a:p>
            </c:rich>
          </c:tx>
          <c:layout/>
        </c:title>
        <c:numFmt formatCode="General" sourceLinked="0"/>
        <c:tickLblPos val="nextTo"/>
        <c:crossAx val="174256512"/>
        <c:crosses val="max"/>
        <c:crossBetween val="between"/>
      </c:valAx>
      <c:dateAx>
        <c:axId val="174256512"/>
        <c:scaling>
          <c:orientation val="minMax"/>
        </c:scaling>
        <c:delete val="1"/>
        <c:axPos val="b"/>
        <c:numFmt formatCode="dd/mm/yyyy" sourceLinked="1"/>
        <c:tickLblPos val="none"/>
        <c:crossAx val="174250240"/>
        <c:crosses val="autoZero"/>
        <c:auto val="1"/>
        <c:lblOffset val="100"/>
      </c:dateAx>
    </c:plotArea>
    <c:legend>
      <c:legendPos val="l"/>
      <c:layout>
        <c:manualLayout>
          <c:xMode val="edge"/>
          <c:yMode val="edge"/>
          <c:x val="7.9243675809238134E-2"/>
          <c:y val="0.13799640887212547"/>
          <c:w val="0.30006716240402892"/>
          <c:h val="7.5640951110366006E-2"/>
        </c:manualLayout>
      </c:layout>
      <c:overlay val="1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16.52560625  Residual 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Combined!$H$3:$H$94</c:f>
              <c:numCache>
                <c:formatCode>0.00</c:formatCode>
                <c:ptCount val="92"/>
                <c:pt idx="0">
                  <c:v>17.397607499999999</c:v>
                </c:pt>
                <c:pt idx="1">
                  <c:v>18.4263102</c:v>
                </c:pt>
                <c:pt idx="2">
                  <c:v>16.5401025</c:v>
                </c:pt>
                <c:pt idx="3">
                  <c:v>17.486639999999998</c:v>
                </c:pt>
                <c:pt idx="4">
                  <c:v>16.930762250000001</c:v>
                </c:pt>
                <c:pt idx="5">
                  <c:v>16.989109000000003</c:v>
                </c:pt>
                <c:pt idx="6">
                  <c:v>17.022609600000003</c:v>
                </c:pt>
                <c:pt idx="7">
                  <c:v>16.410021</c:v>
                </c:pt>
                <c:pt idx="8">
                  <c:v>18.576674999999998</c:v>
                </c:pt>
                <c:pt idx="9">
                  <c:v>18.252140400000002</c:v>
                </c:pt>
                <c:pt idx="10">
                  <c:v>21.063543749999997</c:v>
                </c:pt>
                <c:pt idx="11">
                  <c:v>19.581094999999998</c:v>
                </c:pt>
                <c:pt idx="12">
                  <c:v>20.190443600000002</c:v>
                </c:pt>
                <c:pt idx="13">
                  <c:v>23.828634000000001</c:v>
                </c:pt>
                <c:pt idx="14">
                  <c:v>23.427582749999999</c:v>
                </c:pt>
                <c:pt idx="15">
                  <c:v>27.234244799999995</c:v>
                </c:pt>
                <c:pt idx="16">
                  <c:v>23.195422250000004</c:v>
                </c:pt>
                <c:pt idx="17">
                  <c:v>20.775944000000003</c:v>
                </c:pt>
                <c:pt idx="18">
                  <c:v>23.426701999999999</c:v>
                </c:pt>
                <c:pt idx="19">
                  <c:v>23.812938749999997</c:v>
                </c:pt>
                <c:pt idx="20">
                  <c:v>27.8761875</c:v>
                </c:pt>
                <c:pt idx="21">
                  <c:v>27.564033599999998</c:v>
                </c:pt>
                <c:pt idx="22">
                  <c:v>26.187330000000003</c:v>
                </c:pt>
                <c:pt idx="23">
                  <c:v>29.520136499999996</c:v>
                </c:pt>
                <c:pt idx="24">
                  <c:v>32.663459199999998</c:v>
                </c:pt>
                <c:pt idx="25">
                  <c:v>35.194687749999993</c:v>
                </c:pt>
                <c:pt idx="26">
                  <c:v>35.264969999999998</c:v>
                </c:pt>
                <c:pt idx="27">
                  <c:v>33.343744000000001</c:v>
                </c:pt>
                <c:pt idx="28">
                  <c:v>32.305126000000001</c:v>
                </c:pt>
                <c:pt idx="29">
                  <c:v>32.278425599999998</c:v>
                </c:pt>
                <c:pt idx="30">
                  <c:v>35.492191749999996</c:v>
                </c:pt>
                <c:pt idx="31">
                  <c:v>34.811553000000004</c:v>
                </c:pt>
                <c:pt idx="32">
                  <c:v>35.346515600000004</c:v>
                </c:pt>
                <c:pt idx="33">
                  <c:v>39.665211749999997</c:v>
                </c:pt>
                <c:pt idx="34">
                  <c:v>37.490443750000004</c:v>
                </c:pt>
                <c:pt idx="35">
                  <c:v>37.144344000000004</c:v>
                </c:pt>
                <c:pt idx="36">
                  <c:v>39.890951250000001</c:v>
                </c:pt>
                <c:pt idx="37">
                  <c:v>39.364479000000003</c:v>
                </c:pt>
                <c:pt idx="38">
                  <c:v>33.492778199999997</c:v>
                </c:pt>
                <c:pt idx="39">
                  <c:v>30.787857750000004</c:v>
                </c:pt>
                <c:pt idx="40">
                  <c:v>30.606508749999996</c:v>
                </c:pt>
                <c:pt idx="41">
                  <c:v>31.7335824</c:v>
                </c:pt>
                <c:pt idx="42">
                  <c:v>27.227970500000001</c:v>
                </c:pt>
                <c:pt idx="43">
                  <c:v>28.880085000000001</c:v>
                </c:pt>
                <c:pt idx="44">
                  <c:v>31.644950999999995</c:v>
                </c:pt>
                <c:pt idx="45">
                  <c:v>34.014272249999998</c:v>
                </c:pt>
                <c:pt idx="46">
                  <c:v>34.156079999999996</c:v>
                </c:pt>
                <c:pt idx="47">
                  <c:v>35.539043999999997</c:v>
                </c:pt>
                <c:pt idx="48">
                  <c:v>37.542059999999999</c:v>
                </c:pt>
                <c:pt idx="49">
                  <c:v>35.487969000000007</c:v>
                </c:pt>
                <c:pt idx="50">
                  <c:v>37.846462500000001</c:v>
                </c:pt>
                <c:pt idx="51">
                  <c:v>39.675791999999994</c:v>
                </c:pt>
                <c:pt idx="52">
                  <c:v>44.696869999999997</c:v>
                </c:pt>
                <c:pt idx="53">
                  <c:v>45.579614999999997</c:v>
                </c:pt>
                <c:pt idx="54">
                  <c:v>47.971866000000006</c:v>
                </c:pt>
                <c:pt idx="55">
                  <c:v>48.759767999999994</c:v>
                </c:pt>
                <c:pt idx="56">
                  <c:v>52.533978000000005</c:v>
                </c:pt>
                <c:pt idx="57">
                  <c:v>54.781622999999989</c:v>
                </c:pt>
                <c:pt idx="58">
                  <c:v>62.260739999999998</c:v>
                </c:pt>
                <c:pt idx="59">
                  <c:v>67.344844250000008</c:v>
                </c:pt>
                <c:pt idx="60">
                  <c:v>68.965412999999998</c:v>
                </c:pt>
                <c:pt idx="61">
                  <c:v>61.927187199999992</c:v>
                </c:pt>
                <c:pt idx="62">
                  <c:v>56.106337500000002</c:v>
                </c:pt>
                <c:pt idx="63">
                  <c:v>44.703240000000001</c:v>
                </c:pt>
                <c:pt idx="64">
                  <c:v>34.552331000000002</c:v>
                </c:pt>
                <c:pt idx="65">
                  <c:v>27.81754025</c:v>
                </c:pt>
                <c:pt idx="66">
                  <c:v>28.862862399999997</c:v>
                </c:pt>
                <c:pt idx="67">
                  <c:v>29.969665500000001</c:v>
                </c:pt>
                <c:pt idx="68">
                  <c:v>32.598069750000001</c:v>
                </c:pt>
                <c:pt idx="69">
                  <c:v>34.122715999999997</c:v>
                </c:pt>
                <c:pt idx="70">
                  <c:v>36.090479599999995</c:v>
                </c:pt>
                <c:pt idx="71">
                  <c:v>41.880994999999992</c:v>
                </c:pt>
                <c:pt idx="72">
                  <c:v>39.618352999999992</c:v>
                </c:pt>
                <c:pt idx="73">
                  <c:v>43.783620499999998</c:v>
                </c:pt>
                <c:pt idx="74">
                  <c:v>41.816775</c:v>
                </c:pt>
                <c:pt idx="75">
                  <c:v>44.241838199999997</c:v>
                </c:pt>
                <c:pt idx="76">
                  <c:v>46.196955000000003</c:v>
                </c:pt>
                <c:pt idx="77">
                  <c:v>45.664453000000002</c:v>
                </c:pt>
                <c:pt idx="78">
                  <c:v>47.557036799999999</c:v>
                </c:pt>
                <c:pt idx="79">
                  <c:v>47.077575750000001</c:v>
                </c:pt>
                <c:pt idx="80">
                  <c:v>52.25636875</c:v>
                </c:pt>
                <c:pt idx="81">
                  <c:v>54.625663199999998</c:v>
                </c:pt>
                <c:pt idx="82">
                  <c:v>51.966971000000001</c:v>
                </c:pt>
                <c:pt idx="83">
                  <c:v>50.597110999999998</c:v>
                </c:pt>
                <c:pt idx="84">
                  <c:v>49.545458600000011</c:v>
                </c:pt>
                <c:pt idx="85">
                  <c:v>50.213117999999994</c:v>
                </c:pt>
                <c:pt idx="86">
                  <c:v>50.056044749999998</c:v>
                </c:pt>
                <c:pt idx="87">
                  <c:v>52.250412400000002</c:v>
                </c:pt>
                <c:pt idx="88">
                  <c:v>53.576106499999995</c:v>
                </c:pt>
                <c:pt idx="89">
                  <c:v>58.650959400000005</c:v>
                </c:pt>
                <c:pt idx="90">
                  <c:v>61.721708750000005</c:v>
                </c:pt>
                <c:pt idx="91">
                  <c:v>63.462841666666662</c:v>
                </c:pt>
              </c:numCache>
            </c:numRef>
          </c:xVal>
          <c:yVal>
            <c:numRef>
              <c:f>Combined!$L$25:$L$116</c:f>
              <c:numCache>
                <c:formatCode>General</c:formatCode>
                <c:ptCount val="92"/>
                <c:pt idx="0">
                  <c:v>-0.87827796194736152</c:v>
                </c:pt>
                <c:pt idx="1">
                  <c:v>-0.75502667622937736</c:v>
                </c:pt>
                <c:pt idx="2">
                  <c:v>0.95830843031183477</c:v>
                </c:pt>
                <c:pt idx="3">
                  <c:v>-1.0006108417288324</c:v>
                </c:pt>
                <c:pt idx="4">
                  <c:v>-0.73813951863193594</c:v>
                </c:pt>
                <c:pt idx="5">
                  <c:v>-0.78759995426517904</c:v>
                </c:pt>
                <c:pt idx="6">
                  <c:v>-0.65088600998118196</c:v>
                </c:pt>
                <c:pt idx="7">
                  <c:v>1.5898911596949006E-2</c:v>
                </c:pt>
                <c:pt idx="8">
                  <c:v>-0.86838351752004428</c:v>
                </c:pt>
                <c:pt idx="9">
                  <c:v>0.15405577253317659</c:v>
                </c:pt>
                <c:pt idx="10">
                  <c:v>0.90402985506406708</c:v>
                </c:pt>
                <c:pt idx="11">
                  <c:v>2.0961537043359755</c:v>
                </c:pt>
                <c:pt idx="12">
                  <c:v>0.94460995251550273</c:v>
                </c:pt>
                <c:pt idx="13">
                  <c:v>-0.79029995268691167</c:v>
                </c:pt>
                <c:pt idx="14">
                  <c:v>-0.4137915389399538</c:v>
                </c:pt>
                <c:pt idx="15">
                  <c:v>-1.4696656470199265</c:v>
                </c:pt>
                <c:pt idx="16">
                  <c:v>1.7015621331880872</c:v>
                </c:pt>
                <c:pt idx="17">
                  <c:v>2.1631802294374545</c:v>
                </c:pt>
                <c:pt idx="18">
                  <c:v>-1.8728385122955409</c:v>
                </c:pt>
                <c:pt idx="19">
                  <c:v>-1.7560908193270919</c:v>
                </c:pt>
                <c:pt idx="20">
                  <c:v>-2.6479008577077643</c:v>
                </c:pt>
                <c:pt idx="21">
                  <c:v>5.9507778026574698E-2</c:v>
                </c:pt>
                <c:pt idx="22">
                  <c:v>0.8317996433978152</c:v>
                </c:pt>
                <c:pt idx="23">
                  <c:v>-1.1055351028577114</c:v>
                </c:pt>
                <c:pt idx="24">
                  <c:v>-0.73366498386503665</c:v>
                </c:pt>
                <c:pt idx="25">
                  <c:v>-0.58531806468358027</c:v>
                </c:pt>
                <c:pt idx="26">
                  <c:v>2.7441056536941772</c:v>
                </c:pt>
                <c:pt idx="27">
                  <c:v>3.447112646441532</c:v>
                </c:pt>
                <c:pt idx="28">
                  <c:v>0.81894444558967194</c:v>
                </c:pt>
                <c:pt idx="29">
                  <c:v>-1.0699251460645982</c:v>
                </c:pt>
                <c:pt idx="30">
                  <c:v>-1.9103177108385729</c:v>
                </c:pt>
                <c:pt idx="31">
                  <c:v>-0.9363872613534312</c:v>
                </c:pt>
                <c:pt idx="32">
                  <c:v>-0.90914466937831762</c:v>
                </c:pt>
                <c:pt idx="33">
                  <c:v>-0.81445210301339444</c:v>
                </c:pt>
                <c:pt idx="34">
                  <c:v>2.7976582896998856</c:v>
                </c:pt>
                <c:pt idx="35">
                  <c:v>2.3430102906079711</c:v>
                </c:pt>
                <c:pt idx="36">
                  <c:v>1.7237653611709831</c:v>
                </c:pt>
                <c:pt idx="37">
                  <c:v>1.9113392357288319</c:v>
                </c:pt>
                <c:pt idx="38">
                  <c:v>0.75489722373858825</c:v>
                </c:pt>
                <c:pt idx="39">
                  <c:v>-1.2250174947514729</c:v>
                </c:pt>
                <c:pt idx="40">
                  <c:v>-1.6759707644126287</c:v>
                </c:pt>
                <c:pt idx="41">
                  <c:v>-1.9630618644726141</c:v>
                </c:pt>
                <c:pt idx="42">
                  <c:v>0.51642620145848994</c:v>
                </c:pt>
                <c:pt idx="43">
                  <c:v>-1.0497558711004693</c:v>
                </c:pt>
                <c:pt idx="44">
                  <c:v>-0.94653633321213704</c:v>
                </c:pt>
                <c:pt idx="45">
                  <c:v>0.3693029615429495</c:v>
                </c:pt>
                <c:pt idx="46">
                  <c:v>3.114532067085193</c:v>
                </c:pt>
                <c:pt idx="47">
                  <c:v>3.2351214540117503</c:v>
                </c:pt>
                <c:pt idx="48">
                  <c:v>1.6405198653848458</c:v>
                </c:pt>
                <c:pt idx="49">
                  <c:v>2.466219722546807</c:v>
                </c:pt>
                <c:pt idx="50">
                  <c:v>0.17311016301799498</c:v>
                </c:pt>
                <c:pt idx="51">
                  <c:v>-0.81651351693802354</c:v>
                </c:pt>
                <c:pt idx="52">
                  <c:v>-1.0983330352640337</c:v>
                </c:pt>
                <c:pt idx="53">
                  <c:v>-0.2508814468305971</c:v>
                </c:pt>
                <c:pt idx="54">
                  <c:v>-0.72300326122175562</c:v>
                </c:pt>
                <c:pt idx="55">
                  <c:v>-1.1587629809289908</c:v>
                </c:pt>
                <c:pt idx="56">
                  <c:v>-1.6844565258515729</c:v>
                </c:pt>
                <c:pt idx="57">
                  <c:v>-1.5469232299398357</c:v>
                </c:pt>
                <c:pt idx="58">
                  <c:v>-3.0500325845431036</c:v>
                </c:pt>
                <c:pt idx="59">
                  <c:v>-1.8985353067083395</c:v>
                </c:pt>
                <c:pt idx="60">
                  <c:v>-1.9615191956811771</c:v>
                </c:pt>
                <c:pt idx="61">
                  <c:v>-1.949925998691981</c:v>
                </c:pt>
                <c:pt idx="62">
                  <c:v>0.4313832181015016</c:v>
                </c:pt>
                <c:pt idx="63">
                  <c:v>1.8903613618088073</c:v>
                </c:pt>
                <c:pt idx="64">
                  <c:v>0.75576702827961739</c:v>
                </c:pt>
                <c:pt idx="65">
                  <c:v>-0.26418722279208851</c:v>
                </c:pt>
                <c:pt idx="66">
                  <c:v>-3.5174414060417725</c:v>
                </c:pt>
                <c:pt idx="67">
                  <c:v>-1.4583269654144928</c:v>
                </c:pt>
                <c:pt idx="68">
                  <c:v>-2.3706079146024308</c:v>
                </c:pt>
                <c:pt idx="69">
                  <c:v>-1.7618336300841513</c:v>
                </c:pt>
                <c:pt idx="70">
                  <c:v>-0.66147042749145157</c:v>
                </c:pt>
                <c:pt idx="71">
                  <c:v>-0.6131274307514829</c:v>
                </c:pt>
                <c:pt idx="72">
                  <c:v>1.8154266262128118</c:v>
                </c:pt>
                <c:pt idx="73">
                  <c:v>5.4113428110824202E-2</c:v>
                </c:pt>
                <c:pt idx="74">
                  <c:v>1.3909770164071134</c:v>
                </c:pt>
                <c:pt idx="75">
                  <c:v>-0.91920170659594191</c:v>
                </c:pt>
                <c:pt idx="76">
                  <c:v>0.35666019528417081</c:v>
                </c:pt>
                <c:pt idx="77">
                  <c:v>0.45011225353463402</c:v>
                </c:pt>
                <c:pt idx="78">
                  <c:v>-0.35505477114471518</c:v>
                </c:pt>
                <c:pt idx="79">
                  <c:v>0.76674365091480468</c:v>
                </c:pt>
                <c:pt idx="80">
                  <c:v>0.12187574822104352</c:v>
                </c:pt>
                <c:pt idx="81">
                  <c:v>1.897018030482208</c:v>
                </c:pt>
                <c:pt idx="82">
                  <c:v>3.875905743894279</c:v>
                </c:pt>
                <c:pt idx="83">
                  <c:v>2.6400708127090624</c:v>
                </c:pt>
                <c:pt idx="84">
                  <c:v>2.7001002031705568</c:v>
                </c:pt>
                <c:pt idx="85">
                  <c:v>1.2139318585555898</c:v>
                </c:pt>
                <c:pt idx="86">
                  <c:v>0.43524282016576876</c:v>
                </c:pt>
                <c:pt idx="87">
                  <c:v>-0.28890209657247112</c:v>
                </c:pt>
                <c:pt idx="88">
                  <c:v>0.37859229719355625</c:v>
                </c:pt>
                <c:pt idx="89">
                  <c:v>-0.23046151894747879</c:v>
                </c:pt>
                <c:pt idx="90">
                  <c:v>-0.23076468269100303</c:v>
                </c:pt>
                <c:pt idx="91">
                  <c:v>-0.69458825115995637</c:v>
                </c:pt>
              </c:numCache>
            </c:numRef>
          </c:yVal>
        </c:ser>
        <c:axId val="174460928"/>
        <c:axId val="174462848"/>
      </c:scatterChart>
      <c:valAx>
        <c:axId val="174460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16.52560625</a:t>
                </a:r>
              </a:p>
            </c:rich>
          </c:tx>
        </c:title>
        <c:numFmt formatCode="0.00" sourceLinked="1"/>
        <c:tickLblPos val="nextTo"/>
        <c:crossAx val="174462848"/>
        <c:crosses val="autoZero"/>
        <c:crossBetween val="midCat"/>
      </c:valAx>
      <c:valAx>
        <c:axId val="1744628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</c:title>
        <c:numFmt formatCode="General" sourceLinked="1"/>
        <c:tickLblPos val="nextTo"/>
        <c:crossAx val="174460928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16.52560625 Line Fit  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Combined!$H$3:$H$94</c:f>
              <c:numCache>
                <c:formatCode>0.00</c:formatCode>
                <c:ptCount val="92"/>
                <c:pt idx="0">
                  <c:v>17.397607499999999</c:v>
                </c:pt>
                <c:pt idx="1">
                  <c:v>18.4263102</c:v>
                </c:pt>
                <c:pt idx="2">
                  <c:v>16.5401025</c:v>
                </c:pt>
                <c:pt idx="3">
                  <c:v>17.486639999999998</c:v>
                </c:pt>
                <c:pt idx="4">
                  <c:v>16.930762250000001</c:v>
                </c:pt>
                <c:pt idx="5">
                  <c:v>16.989109000000003</c:v>
                </c:pt>
                <c:pt idx="6">
                  <c:v>17.022609600000003</c:v>
                </c:pt>
                <c:pt idx="7">
                  <c:v>16.410021</c:v>
                </c:pt>
                <c:pt idx="8">
                  <c:v>18.576674999999998</c:v>
                </c:pt>
                <c:pt idx="9">
                  <c:v>18.252140400000002</c:v>
                </c:pt>
                <c:pt idx="10">
                  <c:v>21.063543749999997</c:v>
                </c:pt>
                <c:pt idx="11">
                  <c:v>19.581094999999998</c:v>
                </c:pt>
                <c:pt idx="12">
                  <c:v>20.190443600000002</c:v>
                </c:pt>
                <c:pt idx="13">
                  <c:v>23.828634000000001</c:v>
                </c:pt>
                <c:pt idx="14">
                  <c:v>23.427582749999999</c:v>
                </c:pt>
                <c:pt idx="15">
                  <c:v>27.234244799999995</c:v>
                </c:pt>
                <c:pt idx="16">
                  <c:v>23.195422250000004</c:v>
                </c:pt>
                <c:pt idx="17">
                  <c:v>20.775944000000003</c:v>
                </c:pt>
                <c:pt idx="18">
                  <c:v>23.426701999999999</c:v>
                </c:pt>
                <c:pt idx="19">
                  <c:v>23.812938749999997</c:v>
                </c:pt>
                <c:pt idx="20">
                  <c:v>27.8761875</c:v>
                </c:pt>
                <c:pt idx="21">
                  <c:v>27.564033599999998</c:v>
                </c:pt>
                <c:pt idx="22">
                  <c:v>26.187330000000003</c:v>
                </c:pt>
                <c:pt idx="23">
                  <c:v>29.520136499999996</c:v>
                </c:pt>
                <c:pt idx="24">
                  <c:v>32.663459199999998</c:v>
                </c:pt>
                <c:pt idx="25">
                  <c:v>35.194687749999993</c:v>
                </c:pt>
                <c:pt idx="26">
                  <c:v>35.264969999999998</c:v>
                </c:pt>
                <c:pt idx="27">
                  <c:v>33.343744000000001</c:v>
                </c:pt>
                <c:pt idx="28">
                  <c:v>32.305126000000001</c:v>
                </c:pt>
                <c:pt idx="29">
                  <c:v>32.278425599999998</c:v>
                </c:pt>
                <c:pt idx="30">
                  <c:v>35.492191749999996</c:v>
                </c:pt>
                <c:pt idx="31">
                  <c:v>34.811553000000004</c:v>
                </c:pt>
                <c:pt idx="32">
                  <c:v>35.346515600000004</c:v>
                </c:pt>
                <c:pt idx="33">
                  <c:v>39.665211749999997</c:v>
                </c:pt>
                <c:pt idx="34">
                  <c:v>37.490443750000004</c:v>
                </c:pt>
                <c:pt idx="35">
                  <c:v>37.144344000000004</c:v>
                </c:pt>
                <c:pt idx="36">
                  <c:v>39.890951250000001</c:v>
                </c:pt>
                <c:pt idx="37">
                  <c:v>39.364479000000003</c:v>
                </c:pt>
                <c:pt idx="38">
                  <c:v>33.492778199999997</c:v>
                </c:pt>
                <c:pt idx="39">
                  <c:v>30.787857750000004</c:v>
                </c:pt>
                <c:pt idx="40">
                  <c:v>30.606508749999996</c:v>
                </c:pt>
                <c:pt idx="41">
                  <c:v>31.7335824</c:v>
                </c:pt>
                <c:pt idx="42">
                  <c:v>27.227970500000001</c:v>
                </c:pt>
                <c:pt idx="43">
                  <c:v>28.880085000000001</c:v>
                </c:pt>
                <c:pt idx="44">
                  <c:v>31.644950999999995</c:v>
                </c:pt>
                <c:pt idx="45">
                  <c:v>34.014272249999998</c:v>
                </c:pt>
                <c:pt idx="46">
                  <c:v>34.156079999999996</c:v>
                </c:pt>
                <c:pt idx="47">
                  <c:v>35.539043999999997</c:v>
                </c:pt>
                <c:pt idx="48">
                  <c:v>37.542059999999999</c:v>
                </c:pt>
                <c:pt idx="49">
                  <c:v>35.487969000000007</c:v>
                </c:pt>
                <c:pt idx="50">
                  <c:v>37.846462500000001</c:v>
                </c:pt>
                <c:pt idx="51">
                  <c:v>39.675791999999994</c:v>
                </c:pt>
                <c:pt idx="52">
                  <c:v>44.696869999999997</c:v>
                </c:pt>
                <c:pt idx="53">
                  <c:v>45.579614999999997</c:v>
                </c:pt>
                <c:pt idx="54">
                  <c:v>47.971866000000006</c:v>
                </c:pt>
                <c:pt idx="55">
                  <c:v>48.759767999999994</c:v>
                </c:pt>
                <c:pt idx="56">
                  <c:v>52.533978000000005</c:v>
                </c:pt>
                <c:pt idx="57">
                  <c:v>54.781622999999989</c:v>
                </c:pt>
                <c:pt idx="58">
                  <c:v>62.260739999999998</c:v>
                </c:pt>
                <c:pt idx="59">
                  <c:v>67.344844250000008</c:v>
                </c:pt>
                <c:pt idx="60">
                  <c:v>68.965412999999998</c:v>
                </c:pt>
                <c:pt idx="61">
                  <c:v>61.927187199999992</c:v>
                </c:pt>
                <c:pt idx="62">
                  <c:v>56.106337500000002</c:v>
                </c:pt>
                <c:pt idx="63">
                  <c:v>44.703240000000001</c:v>
                </c:pt>
                <c:pt idx="64">
                  <c:v>34.552331000000002</c:v>
                </c:pt>
                <c:pt idx="65">
                  <c:v>27.81754025</c:v>
                </c:pt>
                <c:pt idx="66">
                  <c:v>28.862862399999997</c:v>
                </c:pt>
                <c:pt idx="67">
                  <c:v>29.969665500000001</c:v>
                </c:pt>
                <c:pt idx="68">
                  <c:v>32.598069750000001</c:v>
                </c:pt>
                <c:pt idx="69">
                  <c:v>34.122715999999997</c:v>
                </c:pt>
                <c:pt idx="70">
                  <c:v>36.090479599999995</c:v>
                </c:pt>
                <c:pt idx="71">
                  <c:v>41.880994999999992</c:v>
                </c:pt>
                <c:pt idx="72">
                  <c:v>39.618352999999992</c:v>
                </c:pt>
                <c:pt idx="73">
                  <c:v>43.783620499999998</c:v>
                </c:pt>
                <c:pt idx="74">
                  <c:v>41.816775</c:v>
                </c:pt>
                <c:pt idx="75">
                  <c:v>44.241838199999997</c:v>
                </c:pt>
                <c:pt idx="76">
                  <c:v>46.196955000000003</c:v>
                </c:pt>
                <c:pt idx="77">
                  <c:v>45.664453000000002</c:v>
                </c:pt>
                <c:pt idx="78">
                  <c:v>47.557036799999999</c:v>
                </c:pt>
                <c:pt idx="79">
                  <c:v>47.077575750000001</c:v>
                </c:pt>
                <c:pt idx="80">
                  <c:v>52.25636875</c:v>
                </c:pt>
                <c:pt idx="81">
                  <c:v>54.625663199999998</c:v>
                </c:pt>
                <c:pt idx="82">
                  <c:v>51.966971000000001</c:v>
                </c:pt>
                <c:pt idx="83">
                  <c:v>50.597110999999998</c:v>
                </c:pt>
                <c:pt idx="84">
                  <c:v>49.545458600000011</c:v>
                </c:pt>
                <c:pt idx="85">
                  <c:v>50.213117999999994</c:v>
                </c:pt>
                <c:pt idx="86">
                  <c:v>50.056044749999998</c:v>
                </c:pt>
                <c:pt idx="87">
                  <c:v>52.250412400000002</c:v>
                </c:pt>
                <c:pt idx="88">
                  <c:v>53.576106499999995</c:v>
                </c:pt>
                <c:pt idx="89">
                  <c:v>58.650959400000005</c:v>
                </c:pt>
                <c:pt idx="90">
                  <c:v>61.721708750000005</c:v>
                </c:pt>
                <c:pt idx="91">
                  <c:v>63.462841666666662</c:v>
                </c:pt>
              </c:numCache>
            </c:numRef>
          </c:xVal>
          <c:yVal>
            <c:numRef>
              <c:f>Combined!$F$3:$F$94</c:f>
              <c:numCache>
                <c:formatCode>0.00</c:formatCode>
                <c:ptCount val="92"/>
                <c:pt idx="0">
                  <c:v>17.723916808510637</c:v>
                </c:pt>
                <c:pt idx="1">
                  <c:v>18.526991276595741</c:v>
                </c:pt>
                <c:pt idx="2">
                  <c:v>18.993816851063819</c:v>
                </c:pt>
                <c:pt idx="3">
                  <c:v>17.660421489361699</c:v>
                </c:pt>
                <c:pt idx="4">
                  <c:v>17.555538297872335</c:v>
                </c:pt>
                <c:pt idx="5">
                  <c:v>17.544636595744681</c:v>
                </c:pt>
                <c:pt idx="6">
                  <c:v>17.703489574468083</c:v>
                </c:pt>
                <c:pt idx="7">
                  <c:v>17.965442340425525</c:v>
                </c:pt>
                <c:pt idx="8">
                  <c:v>18.513003744680852</c:v>
                </c:pt>
                <c:pt idx="9">
                  <c:v>19.320972765957446</c:v>
                </c:pt>
                <c:pt idx="10">
                  <c:v>21.928876425531911</c:v>
                </c:pt>
                <c:pt idx="11">
                  <c:v>22.141316808510631</c:v>
                </c:pt>
                <c:pt idx="12">
                  <c:v>21.392464042553183</c:v>
                </c:pt>
                <c:pt idx="13">
                  <c:v>22.06186995744681</c:v>
                </c:pt>
                <c:pt idx="14">
                  <c:v>22.173341702127658</c:v>
                </c:pt>
                <c:pt idx="15">
                  <c:v>23.633118723404252</c:v>
                </c:pt>
                <c:pt idx="16">
                  <c:v>24.135270978723401</c:v>
                </c:pt>
                <c:pt idx="17">
                  <c:v>22.997965106382978</c:v>
                </c:pt>
                <c:pt idx="18">
                  <c:v>20.713712680851064</c:v>
                </c:pt>
                <c:pt idx="19">
                  <c:v>21.085706808510636</c:v>
                </c:pt>
                <c:pt idx="20">
                  <c:v>22.879114468085099</c:v>
                </c:pt>
                <c:pt idx="21">
                  <c:v>25.380234680851061</c:v>
                </c:pt>
                <c:pt idx="22">
                  <c:v>25.242725276595742</c:v>
                </c:pt>
                <c:pt idx="23">
                  <c:v>25.507891914893619</c:v>
                </c:pt>
                <c:pt idx="24">
                  <c:v>27.957042127659562</c:v>
                </c:pt>
                <c:pt idx="25">
                  <c:v>29.778163744680842</c:v>
                </c:pt>
                <c:pt idx="26">
                  <c:v>33.154033829787224</c:v>
                </c:pt>
                <c:pt idx="27">
                  <c:v>32.587389276595744</c:v>
                </c:pt>
                <c:pt idx="28">
                  <c:v>29.272845319148928</c:v>
                </c:pt>
                <c:pt idx="29">
                  <c:v>27.366330638297867</c:v>
                </c:pt>
                <c:pt idx="30">
                  <c:v>28.649771063829775</c:v>
                </c:pt>
                <c:pt idx="31">
                  <c:v>29.17389808510638</c:v>
                </c:pt>
                <c:pt idx="32">
                  <c:v>29.554673313069898</c:v>
                </c:pt>
                <c:pt idx="33">
                  <c:v>32.503397234042552</c:v>
                </c:pt>
                <c:pt idx="34">
                  <c:v>34.678301617021269</c:v>
                </c:pt>
                <c:pt idx="35">
                  <c:v>33.994931914893613</c:v>
                </c:pt>
                <c:pt idx="36">
                  <c:v>35.190795744680848</c:v>
                </c:pt>
                <c:pt idx="37">
                  <c:v>35.030447872340417</c:v>
                </c:pt>
                <c:pt idx="38">
                  <c:v>29.993663829787231</c:v>
                </c:pt>
                <c:pt idx="39">
                  <c:v>26.22618927659575</c:v>
                </c:pt>
                <c:pt idx="40">
                  <c:v>25.655390638297867</c:v>
                </c:pt>
                <c:pt idx="41">
                  <c:v>26.113131641337375</c:v>
                </c:pt>
                <c:pt idx="42">
                  <c:v>25.615064170212758</c:v>
                </c:pt>
                <c:pt idx="43">
                  <c:v>25.140689999999992</c:v>
                </c:pt>
                <c:pt idx="44">
                  <c:v>27.071084680851058</c:v>
                </c:pt>
                <c:pt idx="45">
                  <c:v>29.952701446808511</c:v>
                </c:pt>
                <c:pt idx="46">
                  <c:v>32.791644893617011</c:v>
                </c:pt>
                <c:pt idx="47">
                  <c:v>33.826172765957445</c:v>
                </c:pt>
                <c:pt idx="48">
                  <c:v>33.555274042553179</c:v>
                </c:pt>
                <c:pt idx="49">
                  <c:v>33.023517872340413</c:v>
                </c:pt>
                <c:pt idx="50">
                  <c:v>32.289030212765951</c:v>
                </c:pt>
                <c:pt idx="51">
                  <c:v>32.508327829787227</c:v>
                </c:pt>
                <c:pt idx="52">
                  <c:v>35.544712127659565</c:v>
                </c:pt>
                <c:pt idx="53">
                  <c:v>36.975530042553181</c:v>
                </c:pt>
                <c:pt idx="54">
                  <c:v>38.084338936170212</c:v>
                </c:pt>
                <c:pt idx="55">
                  <c:v>38.169268085106374</c:v>
                </c:pt>
                <c:pt idx="56">
                  <c:v>40.13777957446807</c:v>
                </c:pt>
                <c:pt idx="57">
                  <c:v>41.760679999999994</c:v>
                </c:pt>
                <c:pt idx="58">
                  <c:v>45.200181489361697</c:v>
                </c:pt>
                <c:pt idx="59">
                  <c:v>49.711533787234046</c:v>
                </c:pt>
                <c:pt idx="60">
                  <c:v>50.719510638297862</c:v>
                </c:pt>
                <c:pt idx="61">
                  <c:v>46.07985808510638</c:v>
                </c:pt>
                <c:pt idx="62">
                  <c:v>44.614430468085104</c:v>
                </c:pt>
                <c:pt idx="63">
                  <c:v>38.537616170212765</c:v>
                </c:pt>
                <c:pt idx="64">
                  <c:v>30.694744255319144</c:v>
                </c:pt>
                <c:pt idx="65">
                  <c:v>25.22407078260871</c:v>
                </c:pt>
                <c:pt idx="66">
                  <c:v>22.661622826086962</c:v>
                </c:pt>
                <c:pt idx="67">
                  <c:v>25.452173478260882</c:v>
                </c:pt>
                <c:pt idx="68">
                  <c:v>26.276886260869571</c:v>
                </c:pt>
                <c:pt idx="69">
                  <c:v>27.893230434782616</c:v>
                </c:pt>
                <c:pt idx="70">
                  <c:v>30.293999782608708</c:v>
                </c:pt>
                <c:pt idx="71">
                  <c:v>34.169033043478272</c:v>
                </c:pt>
                <c:pt idx="72">
                  <c:v>35.102309130434797</c:v>
                </c:pt>
                <c:pt idx="73">
                  <c:v>36.093633217391314</c:v>
                </c:pt>
                <c:pt idx="74">
                  <c:v>36.130697391304366</c:v>
                </c:pt>
                <c:pt idx="75">
                  <c:v>35.42313347826088</c:v>
                </c:pt>
                <c:pt idx="76">
                  <c:v>37.991043826086965</c:v>
                </c:pt>
                <c:pt idx="77">
                  <c:v>37.732589347826092</c:v>
                </c:pt>
                <c:pt idx="78">
                  <c:v>38.178145531914893</c:v>
                </c:pt>
                <c:pt idx="79">
                  <c:v>38.983089787234036</c:v>
                </c:pt>
                <c:pt idx="80">
                  <c:v>41.760652425531916</c:v>
                </c:pt>
                <c:pt idx="81">
                  <c:v>45.101554468085105</c:v>
                </c:pt>
                <c:pt idx="82">
                  <c:v>45.323432510638298</c:v>
                </c:pt>
                <c:pt idx="83">
                  <c:v>43.182318936170212</c:v>
                </c:pt>
                <c:pt idx="84">
                  <c:v>42.547358723404251</c:v>
                </c:pt>
                <c:pt idx="85">
                  <c:v>41.502416340425533</c:v>
                </c:pt>
                <c:pt idx="86">
                  <c:v>40.619924680851057</c:v>
                </c:pt>
                <c:pt idx="87">
                  <c:v>41.345938297872337</c:v>
                </c:pt>
                <c:pt idx="88">
                  <c:v>42.88952408510638</c:v>
                </c:pt>
                <c:pt idx="89">
                  <c:v>45.634211489361704</c:v>
                </c:pt>
                <c:pt idx="90">
                  <c:v>47.66322796808511</c:v>
                </c:pt>
                <c:pt idx="91">
                  <c:v>48.350040555555552</c:v>
                </c:pt>
              </c:numCache>
            </c:numRef>
          </c:yVal>
        </c:ser>
        <c:ser>
          <c:idx val="1"/>
          <c:order val="1"/>
          <c:tx>
            <c:v>Predicted 17.5492370212766</c:v>
          </c:tx>
          <c:spPr>
            <a:ln w="28575">
              <a:noFill/>
            </a:ln>
          </c:spPr>
          <c:xVal>
            <c:numRef>
              <c:f>Combined!$H$3:$H$94</c:f>
              <c:numCache>
                <c:formatCode>0.00</c:formatCode>
                <c:ptCount val="92"/>
                <c:pt idx="0">
                  <c:v>17.397607499999999</c:v>
                </c:pt>
                <c:pt idx="1">
                  <c:v>18.4263102</c:v>
                </c:pt>
                <c:pt idx="2">
                  <c:v>16.5401025</c:v>
                </c:pt>
                <c:pt idx="3">
                  <c:v>17.486639999999998</c:v>
                </c:pt>
                <c:pt idx="4">
                  <c:v>16.930762250000001</c:v>
                </c:pt>
                <c:pt idx="5">
                  <c:v>16.989109000000003</c:v>
                </c:pt>
                <c:pt idx="6">
                  <c:v>17.022609600000003</c:v>
                </c:pt>
                <c:pt idx="7">
                  <c:v>16.410021</c:v>
                </c:pt>
                <c:pt idx="8">
                  <c:v>18.576674999999998</c:v>
                </c:pt>
                <c:pt idx="9">
                  <c:v>18.252140400000002</c:v>
                </c:pt>
                <c:pt idx="10">
                  <c:v>21.063543749999997</c:v>
                </c:pt>
                <c:pt idx="11">
                  <c:v>19.581094999999998</c:v>
                </c:pt>
                <c:pt idx="12">
                  <c:v>20.190443600000002</c:v>
                </c:pt>
                <c:pt idx="13">
                  <c:v>23.828634000000001</c:v>
                </c:pt>
                <c:pt idx="14">
                  <c:v>23.427582749999999</c:v>
                </c:pt>
                <c:pt idx="15">
                  <c:v>27.234244799999995</c:v>
                </c:pt>
                <c:pt idx="16">
                  <c:v>23.195422250000004</c:v>
                </c:pt>
                <c:pt idx="17">
                  <c:v>20.775944000000003</c:v>
                </c:pt>
                <c:pt idx="18">
                  <c:v>23.426701999999999</c:v>
                </c:pt>
                <c:pt idx="19">
                  <c:v>23.812938749999997</c:v>
                </c:pt>
                <c:pt idx="20">
                  <c:v>27.8761875</c:v>
                </c:pt>
                <c:pt idx="21">
                  <c:v>27.564033599999998</c:v>
                </c:pt>
                <c:pt idx="22">
                  <c:v>26.187330000000003</c:v>
                </c:pt>
                <c:pt idx="23">
                  <c:v>29.520136499999996</c:v>
                </c:pt>
                <c:pt idx="24">
                  <c:v>32.663459199999998</c:v>
                </c:pt>
                <c:pt idx="25">
                  <c:v>35.194687749999993</c:v>
                </c:pt>
                <c:pt idx="26">
                  <c:v>35.264969999999998</c:v>
                </c:pt>
                <c:pt idx="27">
                  <c:v>33.343744000000001</c:v>
                </c:pt>
                <c:pt idx="28">
                  <c:v>32.305126000000001</c:v>
                </c:pt>
                <c:pt idx="29">
                  <c:v>32.278425599999998</c:v>
                </c:pt>
                <c:pt idx="30">
                  <c:v>35.492191749999996</c:v>
                </c:pt>
                <c:pt idx="31">
                  <c:v>34.811553000000004</c:v>
                </c:pt>
                <c:pt idx="32">
                  <c:v>35.346515600000004</c:v>
                </c:pt>
                <c:pt idx="33">
                  <c:v>39.665211749999997</c:v>
                </c:pt>
                <c:pt idx="34">
                  <c:v>37.490443750000004</c:v>
                </c:pt>
                <c:pt idx="35">
                  <c:v>37.144344000000004</c:v>
                </c:pt>
                <c:pt idx="36">
                  <c:v>39.890951250000001</c:v>
                </c:pt>
                <c:pt idx="37">
                  <c:v>39.364479000000003</c:v>
                </c:pt>
                <c:pt idx="38">
                  <c:v>33.492778199999997</c:v>
                </c:pt>
                <c:pt idx="39">
                  <c:v>30.787857750000004</c:v>
                </c:pt>
                <c:pt idx="40">
                  <c:v>30.606508749999996</c:v>
                </c:pt>
                <c:pt idx="41">
                  <c:v>31.7335824</c:v>
                </c:pt>
                <c:pt idx="42">
                  <c:v>27.227970500000001</c:v>
                </c:pt>
                <c:pt idx="43">
                  <c:v>28.880085000000001</c:v>
                </c:pt>
                <c:pt idx="44">
                  <c:v>31.644950999999995</c:v>
                </c:pt>
                <c:pt idx="45">
                  <c:v>34.014272249999998</c:v>
                </c:pt>
                <c:pt idx="46">
                  <c:v>34.156079999999996</c:v>
                </c:pt>
                <c:pt idx="47">
                  <c:v>35.539043999999997</c:v>
                </c:pt>
                <c:pt idx="48">
                  <c:v>37.542059999999999</c:v>
                </c:pt>
                <c:pt idx="49">
                  <c:v>35.487969000000007</c:v>
                </c:pt>
                <c:pt idx="50">
                  <c:v>37.846462500000001</c:v>
                </c:pt>
                <c:pt idx="51">
                  <c:v>39.675791999999994</c:v>
                </c:pt>
                <c:pt idx="52">
                  <c:v>44.696869999999997</c:v>
                </c:pt>
                <c:pt idx="53">
                  <c:v>45.579614999999997</c:v>
                </c:pt>
                <c:pt idx="54">
                  <c:v>47.971866000000006</c:v>
                </c:pt>
                <c:pt idx="55">
                  <c:v>48.759767999999994</c:v>
                </c:pt>
                <c:pt idx="56">
                  <c:v>52.533978000000005</c:v>
                </c:pt>
                <c:pt idx="57">
                  <c:v>54.781622999999989</c:v>
                </c:pt>
                <c:pt idx="58">
                  <c:v>62.260739999999998</c:v>
                </c:pt>
                <c:pt idx="59">
                  <c:v>67.344844250000008</c:v>
                </c:pt>
                <c:pt idx="60">
                  <c:v>68.965412999999998</c:v>
                </c:pt>
                <c:pt idx="61">
                  <c:v>61.927187199999992</c:v>
                </c:pt>
                <c:pt idx="62">
                  <c:v>56.106337500000002</c:v>
                </c:pt>
                <c:pt idx="63">
                  <c:v>44.703240000000001</c:v>
                </c:pt>
                <c:pt idx="64">
                  <c:v>34.552331000000002</c:v>
                </c:pt>
                <c:pt idx="65">
                  <c:v>27.81754025</c:v>
                </c:pt>
                <c:pt idx="66">
                  <c:v>28.862862399999997</c:v>
                </c:pt>
                <c:pt idx="67">
                  <c:v>29.969665500000001</c:v>
                </c:pt>
                <c:pt idx="68">
                  <c:v>32.598069750000001</c:v>
                </c:pt>
                <c:pt idx="69">
                  <c:v>34.122715999999997</c:v>
                </c:pt>
                <c:pt idx="70">
                  <c:v>36.090479599999995</c:v>
                </c:pt>
                <c:pt idx="71">
                  <c:v>41.880994999999992</c:v>
                </c:pt>
                <c:pt idx="72">
                  <c:v>39.618352999999992</c:v>
                </c:pt>
                <c:pt idx="73">
                  <c:v>43.783620499999998</c:v>
                </c:pt>
                <c:pt idx="74">
                  <c:v>41.816775</c:v>
                </c:pt>
                <c:pt idx="75">
                  <c:v>44.241838199999997</c:v>
                </c:pt>
                <c:pt idx="76">
                  <c:v>46.196955000000003</c:v>
                </c:pt>
                <c:pt idx="77">
                  <c:v>45.664453000000002</c:v>
                </c:pt>
                <c:pt idx="78">
                  <c:v>47.557036799999999</c:v>
                </c:pt>
                <c:pt idx="79">
                  <c:v>47.077575750000001</c:v>
                </c:pt>
                <c:pt idx="80">
                  <c:v>52.25636875</c:v>
                </c:pt>
                <c:pt idx="81">
                  <c:v>54.625663199999998</c:v>
                </c:pt>
                <c:pt idx="82">
                  <c:v>51.966971000000001</c:v>
                </c:pt>
                <c:pt idx="83">
                  <c:v>50.597110999999998</c:v>
                </c:pt>
                <c:pt idx="84">
                  <c:v>49.545458600000011</c:v>
                </c:pt>
                <c:pt idx="85">
                  <c:v>50.213117999999994</c:v>
                </c:pt>
                <c:pt idx="86">
                  <c:v>50.056044749999998</c:v>
                </c:pt>
                <c:pt idx="87">
                  <c:v>52.250412400000002</c:v>
                </c:pt>
                <c:pt idx="88">
                  <c:v>53.576106499999995</c:v>
                </c:pt>
                <c:pt idx="89">
                  <c:v>58.650959400000005</c:v>
                </c:pt>
                <c:pt idx="90">
                  <c:v>61.721708750000005</c:v>
                </c:pt>
                <c:pt idx="91">
                  <c:v>63.462841666666662</c:v>
                </c:pt>
              </c:numCache>
            </c:numRef>
          </c:xVal>
          <c:yVal>
            <c:numRef>
              <c:f>Combined!$K$25:$K$116</c:f>
              <c:numCache>
                <c:formatCode>General</c:formatCode>
                <c:ptCount val="92"/>
                <c:pt idx="0">
                  <c:v>18.602194770457999</c:v>
                </c:pt>
                <c:pt idx="1">
                  <c:v>19.282017952825118</c:v>
                </c:pt>
                <c:pt idx="2">
                  <c:v>18.035508420751984</c:v>
                </c:pt>
                <c:pt idx="3">
                  <c:v>18.661032331090531</c:v>
                </c:pt>
                <c:pt idx="4">
                  <c:v>18.293677816504271</c:v>
                </c:pt>
                <c:pt idx="5">
                  <c:v>18.33223655000986</c:v>
                </c:pt>
                <c:pt idx="6">
                  <c:v>18.354375584449265</c:v>
                </c:pt>
                <c:pt idx="7">
                  <c:v>17.949543428828576</c:v>
                </c:pt>
                <c:pt idx="8">
                  <c:v>19.381387262200896</c:v>
                </c:pt>
                <c:pt idx="9">
                  <c:v>19.16691699342427</c:v>
                </c:pt>
                <c:pt idx="10">
                  <c:v>21.024846570467844</c:v>
                </c:pt>
                <c:pt idx="11">
                  <c:v>20.045163104174655</c:v>
                </c:pt>
                <c:pt idx="12">
                  <c:v>20.44785409003768</c:v>
                </c:pt>
                <c:pt idx="13">
                  <c:v>22.852169910133721</c:v>
                </c:pt>
                <c:pt idx="14">
                  <c:v>22.587133241067612</c:v>
                </c:pt>
                <c:pt idx="15">
                  <c:v>25.102784370424178</c:v>
                </c:pt>
                <c:pt idx="16">
                  <c:v>22.433708845535314</c:v>
                </c:pt>
                <c:pt idx="17">
                  <c:v>20.834784876945523</c:v>
                </c:pt>
                <c:pt idx="18">
                  <c:v>22.586551193146605</c:v>
                </c:pt>
                <c:pt idx="19">
                  <c:v>22.841797627837728</c:v>
                </c:pt>
                <c:pt idx="20">
                  <c:v>25.527015325792863</c:v>
                </c:pt>
                <c:pt idx="21">
                  <c:v>25.320726902824486</c:v>
                </c:pt>
                <c:pt idx="22">
                  <c:v>24.410925633197927</c:v>
                </c:pt>
                <c:pt idx="23">
                  <c:v>26.613427017751331</c:v>
                </c:pt>
                <c:pt idx="24">
                  <c:v>28.690707111524599</c:v>
                </c:pt>
                <c:pt idx="25">
                  <c:v>30.363481809364423</c:v>
                </c:pt>
                <c:pt idx="26">
                  <c:v>30.409928176093047</c:v>
                </c:pt>
                <c:pt idx="27">
                  <c:v>29.140276630154212</c:v>
                </c:pt>
                <c:pt idx="28">
                  <c:v>28.453900873559256</c:v>
                </c:pt>
                <c:pt idx="29">
                  <c:v>28.436255784362466</c:v>
                </c:pt>
                <c:pt idx="30">
                  <c:v>30.560088774668348</c:v>
                </c:pt>
                <c:pt idx="31">
                  <c:v>30.110285346459811</c:v>
                </c:pt>
                <c:pt idx="32">
                  <c:v>30.463817982448216</c:v>
                </c:pt>
                <c:pt idx="33">
                  <c:v>33.317849337055947</c:v>
                </c:pt>
                <c:pt idx="34">
                  <c:v>31.880643327321383</c:v>
                </c:pt>
                <c:pt idx="35">
                  <c:v>31.651921624285642</c:v>
                </c:pt>
                <c:pt idx="36">
                  <c:v>33.467030383509865</c:v>
                </c:pt>
                <c:pt idx="37">
                  <c:v>33.119108636611585</c:v>
                </c:pt>
                <c:pt idx="38">
                  <c:v>29.238766606048642</c:v>
                </c:pt>
                <c:pt idx="39">
                  <c:v>27.451206771347223</c:v>
                </c:pt>
                <c:pt idx="40">
                  <c:v>27.331361402710495</c:v>
                </c:pt>
                <c:pt idx="41">
                  <c:v>28.076193505809989</c:v>
                </c:pt>
                <c:pt idx="42">
                  <c:v>25.098637968754268</c:v>
                </c:pt>
                <c:pt idx="43">
                  <c:v>26.190445871100462</c:v>
                </c:pt>
                <c:pt idx="44">
                  <c:v>28.017621014063195</c:v>
                </c:pt>
                <c:pt idx="45">
                  <c:v>29.583398485265562</c:v>
                </c:pt>
                <c:pt idx="46">
                  <c:v>29.677112826531818</c:v>
                </c:pt>
                <c:pt idx="47">
                  <c:v>30.591051311945694</c:v>
                </c:pt>
                <c:pt idx="48">
                  <c:v>31.914754177168334</c:v>
                </c:pt>
                <c:pt idx="49">
                  <c:v>30.557298149793606</c:v>
                </c:pt>
                <c:pt idx="50">
                  <c:v>32.115920049747956</c:v>
                </c:pt>
                <c:pt idx="51">
                  <c:v>33.32484134672525</c:v>
                </c:pt>
                <c:pt idx="52">
                  <c:v>36.643045162923599</c:v>
                </c:pt>
                <c:pt idx="53">
                  <c:v>37.226411489383779</c:v>
                </c:pt>
                <c:pt idx="54">
                  <c:v>38.807342197391968</c:v>
                </c:pt>
                <c:pt idx="55">
                  <c:v>39.328031066035365</c:v>
                </c:pt>
                <c:pt idx="56">
                  <c:v>41.822236100319643</c:v>
                </c:pt>
                <c:pt idx="57">
                  <c:v>43.307603229939829</c:v>
                </c:pt>
                <c:pt idx="58">
                  <c:v>48.2502140739048</c:v>
                </c:pt>
                <c:pt idx="59">
                  <c:v>51.610069093942386</c:v>
                </c:pt>
                <c:pt idx="60">
                  <c:v>52.681029833979039</c:v>
                </c:pt>
                <c:pt idx="61">
                  <c:v>48.029784083798361</c:v>
                </c:pt>
                <c:pt idx="62">
                  <c:v>44.183047249983602</c:v>
                </c:pt>
                <c:pt idx="63">
                  <c:v>36.647254808403957</c:v>
                </c:pt>
                <c:pt idx="64">
                  <c:v>29.938977227039526</c:v>
                </c:pt>
                <c:pt idx="65">
                  <c:v>25.488258005400798</c:v>
                </c:pt>
                <c:pt idx="66">
                  <c:v>26.179064232128734</c:v>
                </c:pt>
                <c:pt idx="67">
                  <c:v>26.910500443675375</c:v>
                </c:pt>
                <c:pt idx="68">
                  <c:v>28.647494175472001</c:v>
                </c:pt>
                <c:pt idx="69">
                  <c:v>29.655064064866767</c:v>
                </c:pt>
                <c:pt idx="70">
                  <c:v>30.95547021010016</c:v>
                </c:pt>
                <c:pt idx="71">
                  <c:v>34.782160474229755</c:v>
                </c:pt>
                <c:pt idx="72">
                  <c:v>33.286882504221985</c:v>
                </c:pt>
                <c:pt idx="73">
                  <c:v>36.03951978928049</c:v>
                </c:pt>
                <c:pt idx="74">
                  <c:v>34.739720374897253</c:v>
                </c:pt>
                <c:pt idx="75">
                  <c:v>36.342335184856822</c:v>
                </c:pt>
                <c:pt idx="76">
                  <c:v>37.634383630802795</c:v>
                </c:pt>
                <c:pt idx="77">
                  <c:v>37.282477094291458</c:v>
                </c:pt>
                <c:pt idx="78">
                  <c:v>38.533200303059608</c:v>
                </c:pt>
                <c:pt idx="79">
                  <c:v>38.216346136319231</c:v>
                </c:pt>
                <c:pt idx="80">
                  <c:v>41.638776677310872</c:v>
                </c:pt>
                <c:pt idx="81">
                  <c:v>43.204536437602897</c:v>
                </c:pt>
                <c:pt idx="82">
                  <c:v>41.447526766744019</c:v>
                </c:pt>
                <c:pt idx="83">
                  <c:v>40.54224812346115</c:v>
                </c:pt>
                <c:pt idx="84">
                  <c:v>39.847258520233694</c:v>
                </c:pt>
                <c:pt idx="85">
                  <c:v>40.288484481869943</c:v>
                </c:pt>
                <c:pt idx="86">
                  <c:v>40.184681860685288</c:v>
                </c:pt>
                <c:pt idx="87">
                  <c:v>41.634840394444808</c:v>
                </c:pt>
                <c:pt idx="88">
                  <c:v>42.510931787912824</c:v>
                </c:pt>
                <c:pt idx="89">
                  <c:v>45.864673008309182</c:v>
                </c:pt>
                <c:pt idx="90">
                  <c:v>47.893992650776113</c:v>
                </c:pt>
                <c:pt idx="91">
                  <c:v>49.044628806715508</c:v>
                </c:pt>
              </c:numCache>
            </c:numRef>
          </c:yVal>
        </c:ser>
        <c:axId val="174460288"/>
        <c:axId val="174499328"/>
      </c:scatterChart>
      <c:valAx>
        <c:axId val="174460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16.52560625</a:t>
                </a:r>
              </a:p>
            </c:rich>
          </c:tx>
        </c:title>
        <c:numFmt formatCode="0.00" sourceLinked="1"/>
        <c:tickLblPos val="nextTo"/>
        <c:crossAx val="174499328"/>
        <c:crosses val="autoZero"/>
        <c:crossBetween val="midCat"/>
      </c:valAx>
      <c:valAx>
        <c:axId val="1744993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17.5492370212766</a:t>
                </a:r>
              </a:p>
            </c:rich>
          </c:tx>
        </c:title>
        <c:numFmt formatCode="0.00" sourceLinked="1"/>
        <c:tickLblPos val="nextTo"/>
        <c:crossAx val="17446028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Normal Probability Plot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Combined!$O$25:$O$116</c:f>
              <c:numCache>
                <c:formatCode>General</c:formatCode>
                <c:ptCount val="92"/>
                <c:pt idx="0">
                  <c:v>0.54347826086956519</c:v>
                </c:pt>
                <c:pt idx="1">
                  <c:v>1.6304347826086956</c:v>
                </c:pt>
                <c:pt idx="2">
                  <c:v>2.7173913043478262</c:v>
                </c:pt>
                <c:pt idx="3">
                  <c:v>3.8043478260869561</c:v>
                </c:pt>
                <c:pt idx="4">
                  <c:v>4.8913043478260869</c:v>
                </c:pt>
                <c:pt idx="5">
                  <c:v>5.9782608695652177</c:v>
                </c:pt>
                <c:pt idx="6">
                  <c:v>7.0652173913043477</c:v>
                </c:pt>
                <c:pt idx="7">
                  <c:v>8.1521739130434767</c:v>
                </c:pt>
                <c:pt idx="8">
                  <c:v>9.2391304347826075</c:v>
                </c:pt>
                <c:pt idx="9">
                  <c:v>10.326086956521738</c:v>
                </c:pt>
                <c:pt idx="10">
                  <c:v>11.413043478260869</c:v>
                </c:pt>
                <c:pt idx="11">
                  <c:v>12.499999999999998</c:v>
                </c:pt>
                <c:pt idx="12">
                  <c:v>13.586956521739129</c:v>
                </c:pt>
                <c:pt idx="13">
                  <c:v>14.67391304347826</c:v>
                </c:pt>
                <c:pt idx="14">
                  <c:v>15.760869565217389</c:v>
                </c:pt>
                <c:pt idx="15">
                  <c:v>16.847826086956523</c:v>
                </c:pt>
                <c:pt idx="16">
                  <c:v>17.934782608695652</c:v>
                </c:pt>
                <c:pt idx="17">
                  <c:v>19.021739130434781</c:v>
                </c:pt>
                <c:pt idx="18">
                  <c:v>20.108695652173914</c:v>
                </c:pt>
                <c:pt idx="19">
                  <c:v>21.195652173913043</c:v>
                </c:pt>
                <c:pt idx="20">
                  <c:v>22.282608695652176</c:v>
                </c:pt>
                <c:pt idx="21">
                  <c:v>23.369565217391305</c:v>
                </c:pt>
                <c:pt idx="22">
                  <c:v>24.456521739130434</c:v>
                </c:pt>
                <c:pt idx="23">
                  <c:v>25.543478260869566</c:v>
                </c:pt>
                <c:pt idx="24">
                  <c:v>26.630434782608695</c:v>
                </c:pt>
                <c:pt idx="25">
                  <c:v>27.717391304347824</c:v>
                </c:pt>
                <c:pt idx="26">
                  <c:v>28.804347826086957</c:v>
                </c:pt>
                <c:pt idx="27">
                  <c:v>29.891304347826086</c:v>
                </c:pt>
                <c:pt idx="28">
                  <c:v>30.978260869565215</c:v>
                </c:pt>
                <c:pt idx="29">
                  <c:v>32.065217391304344</c:v>
                </c:pt>
                <c:pt idx="30">
                  <c:v>33.152173913043477</c:v>
                </c:pt>
                <c:pt idx="31">
                  <c:v>34.239130434782602</c:v>
                </c:pt>
                <c:pt idx="32">
                  <c:v>35.326086956521735</c:v>
                </c:pt>
                <c:pt idx="33">
                  <c:v>36.413043478260867</c:v>
                </c:pt>
                <c:pt idx="34">
                  <c:v>37.499999999999993</c:v>
                </c:pt>
                <c:pt idx="35">
                  <c:v>38.586956521739125</c:v>
                </c:pt>
                <c:pt idx="36">
                  <c:v>39.673913043478258</c:v>
                </c:pt>
                <c:pt idx="37">
                  <c:v>40.760869565217384</c:v>
                </c:pt>
                <c:pt idx="38">
                  <c:v>41.847826086956516</c:v>
                </c:pt>
                <c:pt idx="39">
                  <c:v>42.934782608695649</c:v>
                </c:pt>
                <c:pt idx="40">
                  <c:v>44.021739130434781</c:v>
                </c:pt>
                <c:pt idx="41">
                  <c:v>45.108695652173907</c:v>
                </c:pt>
                <c:pt idx="42">
                  <c:v>46.195652173913039</c:v>
                </c:pt>
                <c:pt idx="43">
                  <c:v>47.282608695652172</c:v>
                </c:pt>
                <c:pt idx="44">
                  <c:v>48.369565217391298</c:v>
                </c:pt>
                <c:pt idx="45">
                  <c:v>49.45652173913043</c:v>
                </c:pt>
                <c:pt idx="46">
                  <c:v>50.543478260869563</c:v>
                </c:pt>
                <c:pt idx="47">
                  <c:v>51.630434782608688</c:v>
                </c:pt>
                <c:pt idx="48">
                  <c:v>52.717391304347821</c:v>
                </c:pt>
                <c:pt idx="49">
                  <c:v>53.804347826086953</c:v>
                </c:pt>
                <c:pt idx="50">
                  <c:v>54.891304347826079</c:v>
                </c:pt>
                <c:pt idx="51">
                  <c:v>55.978260869565212</c:v>
                </c:pt>
                <c:pt idx="52">
                  <c:v>57.065217391304344</c:v>
                </c:pt>
                <c:pt idx="53">
                  <c:v>58.15217391304347</c:v>
                </c:pt>
                <c:pt idx="54">
                  <c:v>59.239130434782602</c:v>
                </c:pt>
                <c:pt idx="55">
                  <c:v>60.326086956521735</c:v>
                </c:pt>
                <c:pt idx="56">
                  <c:v>61.41304347826086</c:v>
                </c:pt>
                <c:pt idx="57">
                  <c:v>62.499999999999993</c:v>
                </c:pt>
                <c:pt idx="58">
                  <c:v>63.586956521739125</c:v>
                </c:pt>
                <c:pt idx="59">
                  <c:v>64.673913043478251</c:v>
                </c:pt>
                <c:pt idx="60">
                  <c:v>65.760869565217391</c:v>
                </c:pt>
                <c:pt idx="61">
                  <c:v>66.847826086956516</c:v>
                </c:pt>
                <c:pt idx="62">
                  <c:v>67.934782608695642</c:v>
                </c:pt>
                <c:pt idx="63">
                  <c:v>69.021739130434781</c:v>
                </c:pt>
                <c:pt idx="64">
                  <c:v>70.108695652173907</c:v>
                </c:pt>
                <c:pt idx="65">
                  <c:v>71.195652173913032</c:v>
                </c:pt>
                <c:pt idx="66">
                  <c:v>72.282608695652172</c:v>
                </c:pt>
                <c:pt idx="67">
                  <c:v>73.369565217391298</c:v>
                </c:pt>
                <c:pt idx="68">
                  <c:v>74.456521739130423</c:v>
                </c:pt>
                <c:pt idx="69">
                  <c:v>75.543478260869563</c:v>
                </c:pt>
                <c:pt idx="70">
                  <c:v>76.630434782608688</c:v>
                </c:pt>
                <c:pt idx="71">
                  <c:v>77.717391304347814</c:v>
                </c:pt>
                <c:pt idx="72">
                  <c:v>78.804347826086953</c:v>
                </c:pt>
                <c:pt idx="73">
                  <c:v>79.891304347826079</c:v>
                </c:pt>
                <c:pt idx="74">
                  <c:v>80.978260869565204</c:v>
                </c:pt>
                <c:pt idx="75">
                  <c:v>82.065217391304344</c:v>
                </c:pt>
                <c:pt idx="76">
                  <c:v>83.15217391304347</c:v>
                </c:pt>
                <c:pt idx="77">
                  <c:v>84.239130434782595</c:v>
                </c:pt>
                <c:pt idx="78">
                  <c:v>85.326086956521735</c:v>
                </c:pt>
                <c:pt idx="79">
                  <c:v>86.41304347826086</c:v>
                </c:pt>
                <c:pt idx="80">
                  <c:v>87.5</c:v>
                </c:pt>
                <c:pt idx="81">
                  <c:v>88.586956521739125</c:v>
                </c:pt>
                <c:pt idx="82">
                  <c:v>89.673913043478251</c:v>
                </c:pt>
                <c:pt idx="83">
                  <c:v>90.760869565217391</c:v>
                </c:pt>
                <c:pt idx="84">
                  <c:v>91.847826086956516</c:v>
                </c:pt>
                <c:pt idx="85">
                  <c:v>92.934782608695642</c:v>
                </c:pt>
                <c:pt idx="86">
                  <c:v>94.021739130434781</c:v>
                </c:pt>
                <c:pt idx="87">
                  <c:v>95.108695652173907</c:v>
                </c:pt>
                <c:pt idx="88">
                  <c:v>96.195652173913032</c:v>
                </c:pt>
                <c:pt idx="89">
                  <c:v>97.282608695652172</c:v>
                </c:pt>
                <c:pt idx="90">
                  <c:v>98.369565217391298</c:v>
                </c:pt>
                <c:pt idx="91">
                  <c:v>99.456521739130423</c:v>
                </c:pt>
              </c:numCache>
            </c:numRef>
          </c:xVal>
          <c:yVal>
            <c:numRef>
              <c:f>Combined!$P$25:$P$116</c:f>
              <c:numCache>
                <c:formatCode>General</c:formatCode>
                <c:ptCount val="92"/>
                <c:pt idx="0">
                  <c:v>17.544636595744681</c:v>
                </c:pt>
                <c:pt idx="1">
                  <c:v>17.555538297872335</c:v>
                </c:pt>
                <c:pt idx="2">
                  <c:v>17.660421489361699</c:v>
                </c:pt>
                <c:pt idx="3">
                  <c:v>17.703489574468083</c:v>
                </c:pt>
                <c:pt idx="4">
                  <c:v>17.723916808510637</c:v>
                </c:pt>
                <c:pt idx="5">
                  <c:v>17.965442340425525</c:v>
                </c:pt>
                <c:pt idx="6">
                  <c:v>18.513003744680852</c:v>
                </c:pt>
                <c:pt idx="7">
                  <c:v>18.526991276595741</c:v>
                </c:pt>
                <c:pt idx="8">
                  <c:v>18.993816851063819</c:v>
                </c:pt>
                <c:pt idx="9">
                  <c:v>19.320972765957446</c:v>
                </c:pt>
                <c:pt idx="10">
                  <c:v>20.713712680851064</c:v>
                </c:pt>
                <c:pt idx="11">
                  <c:v>21.085706808510636</c:v>
                </c:pt>
                <c:pt idx="12">
                  <c:v>21.392464042553183</c:v>
                </c:pt>
                <c:pt idx="13">
                  <c:v>21.928876425531911</c:v>
                </c:pt>
                <c:pt idx="14">
                  <c:v>22.06186995744681</c:v>
                </c:pt>
                <c:pt idx="15">
                  <c:v>22.141316808510631</c:v>
                </c:pt>
                <c:pt idx="16">
                  <c:v>22.173341702127658</c:v>
                </c:pt>
                <c:pt idx="17">
                  <c:v>22.661622826086962</c:v>
                </c:pt>
                <c:pt idx="18">
                  <c:v>22.879114468085099</c:v>
                </c:pt>
                <c:pt idx="19">
                  <c:v>22.997965106382978</c:v>
                </c:pt>
                <c:pt idx="20">
                  <c:v>23.633118723404252</c:v>
                </c:pt>
                <c:pt idx="21">
                  <c:v>24.135270978723401</c:v>
                </c:pt>
                <c:pt idx="22">
                  <c:v>25.140689999999992</c:v>
                </c:pt>
                <c:pt idx="23">
                  <c:v>25.22407078260871</c:v>
                </c:pt>
                <c:pt idx="24">
                  <c:v>25.242725276595742</c:v>
                </c:pt>
                <c:pt idx="25">
                  <c:v>25.380234680851061</c:v>
                </c:pt>
                <c:pt idx="26">
                  <c:v>25.452173478260882</c:v>
                </c:pt>
                <c:pt idx="27">
                  <c:v>25.507891914893619</c:v>
                </c:pt>
                <c:pt idx="28">
                  <c:v>25.615064170212758</c:v>
                </c:pt>
                <c:pt idx="29">
                  <c:v>25.655390638297867</c:v>
                </c:pt>
                <c:pt idx="30">
                  <c:v>26.113131641337375</c:v>
                </c:pt>
                <c:pt idx="31">
                  <c:v>26.22618927659575</c:v>
                </c:pt>
                <c:pt idx="32">
                  <c:v>26.276886260869571</c:v>
                </c:pt>
                <c:pt idx="33">
                  <c:v>27.071084680851058</c:v>
                </c:pt>
                <c:pt idx="34">
                  <c:v>27.366330638297867</c:v>
                </c:pt>
                <c:pt idx="35">
                  <c:v>27.893230434782616</c:v>
                </c:pt>
                <c:pt idx="36">
                  <c:v>27.957042127659562</c:v>
                </c:pt>
                <c:pt idx="37">
                  <c:v>28.649771063829775</c:v>
                </c:pt>
                <c:pt idx="38">
                  <c:v>29.17389808510638</c:v>
                </c:pt>
                <c:pt idx="39">
                  <c:v>29.272845319148928</c:v>
                </c:pt>
                <c:pt idx="40">
                  <c:v>29.554673313069898</c:v>
                </c:pt>
                <c:pt idx="41">
                  <c:v>29.778163744680842</c:v>
                </c:pt>
                <c:pt idx="42">
                  <c:v>29.952701446808511</c:v>
                </c:pt>
                <c:pt idx="43">
                  <c:v>29.993663829787231</c:v>
                </c:pt>
                <c:pt idx="44">
                  <c:v>30.293999782608708</c:v>
                </c:pt>
                <c:pt idx="45">
                  <c:v>30.694744255319144</c:v>
                </c:pt>
                <c:pt idx="46">
                  <c:v>32.289030212765951</c:v>
                </c:pt>
                <c:pt idx="47">
                  <c:v>32.503397234042552</c:v>
                </c:pt>
                <c:pt idx="48">
                  <c:v>32.508327829787227</c:v>
                </c:pt>
                <c:pt idx="49">
                  <c:v>32.587389276595744</c:v>
                </c:pt>
                <c:pt idx="50">
                  <c:v>32.791644893617011</c:v>
                </c:pt>
                <c:pt idx="51">
                  <c:v>33.023517872340413</c:v>
                </c:pt>
                <c:pt idx="52">
                  <c:v>33.154033829787224</c:v>
                </c:pt>
                <c:pt idx="53">
                  <c:v>33.555274042553179</c:v>
                </c:pt>
                <c:pt idx="54">
                  <c:v>33.826172765957445</c:v>
                </c:pt>
                <c:pt idx="55">
                  <c:v>33.994931914893613</c:v>
                </c:pt>
                <c:pt idx="56">
                  <c:v>34.169033043478272</c:v>
                </c:pt>
                <c:pt idx="57">
                  <c:v>34.678301617021269</c:v>
                </c:pt>
                <c:pt idx="58">
                  <c:v>35.030447872340417</c:v>
                </c:pt>
                <c:pt idx="59">
                  <c:v>35.102309130434797</c:v>
                </c:pt>
                <c:pt idx="60">
                  <c:v>35.190795744680848</c:v>
                </c:pt>
                <c:pt idx="61">
                  <c:v>35.42313347826088</c:v>
                </c:pt>
                <c:pt idx="62">
                  <c:v>35.544712127659565</c:v>
                </c:pt>
                <c:pt idx="63">
                  <c:v>36.093633217391314</c:v>
                </c:pt>
                <c:pt idx="64">
                  <c:v>36.130697391304366</c:v>
                </c:pt>
                <c:pt idx="65">
                  <c:v>36.975530042553181</c:v>
                </c:pt>
                <c:pt idx="66">
                  <c:v>37.732589347826092</c:v>
                </c:pt>
                <c:pt idx="67">
                  <c:v>37.991043826086965</c:v>
                </c:pt>
                <c:pt idx="68">
                  <c:v>38.084338936170212</c:v>
                </c:pt>
                <c:pt idx="69">
                  <c:v>38.169268085106374</c:v>
                </c:pt>
                <c:pt idx="70">
                  <c:v>38.178145531914893</c:v>
                </c:pt>
                <c:pt idx="71">
                  <c:v>38.537616170212765</c:v>
                </c:pt>
                <c:pt idx="72">
                  <c:v>38.983089787234036</c:v>
                </c:pt>
                <c:pt idx="73">
                  <c:v>40.13777957446807</c:v>
                </c:pt>
                <c:pt idx="74">
                  <c:v>40.619924680851057</c:v>
                </c:pt>
                <c:pt idx="75">
                  <c:v>41.345938297872337</c:v>
                </c:pt>
                <c:pt idx="76">
                  <c:v>41.502416340425533</c:v>
                </c:pt>
                <c:pt idx="77">
                  <c:v>41.760652425531916</c:v>
                </c:pt>
                <c:pt idx="78">
                  <c:v>41.760679999999994</c:v>
                </c:pt>
                <c:pt idx="79">
                  <c:v>42.547358723404251</c:v>
                </c:pt>
                <c:pt idx="80">
                  <c:v>42.88952408510638</c:v>
                </c:pt>
                <c:pt idx="81">
                  <c:v>43.182318936170212</c:v>
                </c:pt>
                <c:pt idx="82">
                  <c:v>44.614430468085104</c:v>
                </c:pt>
                <c:pt idx="83">
                  <c:v>45.101554468085105</c:v>
                </c:pt>
                <c:pt idx="84">
                  <c:v>45.200181489361697</c:v>
                </c:pt>
                <c:pt idx="85">
                  <c:v>45.323432510638298</c:v>
                </c:pt>
                <c:pt idx="86">
                  <c:v>45.634211489361704</c:v>
                </c:pt>
                <c:pt idx="87">
                  <c:v>46.07985808510638</c:v>
                </c:pt>
                <c:pt idx="88">
                  <c:v>47.66322796808511</c:v>
                </c:pt>
                <c:pt idx="89">
                  <c:v>48.350040555555552</c:v>
                </c:pt>
                <c:pt idx="90">
                  <c:v>49.711533787234046</c:v>
                </c:pt>
                <c:pt idx="91">
                  <c:v>50.719510638297862</c:v>
                </c:pt>
              </c:numCache>
            </c:numRef>
          </c:yVal>
        </c:ser>
        <c:axId val="174528768"/>
        <c:axId val="174551424"/>
      </c:scatterChart>
      <c:valAx>
        <c:axId val="174528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Sample Percentile</a:t>
                </a:r>
              </a:p>
            </c:rich>
          </c:tx>
        </c:title>
        <c:numFmt formatCode="General" sourceLinked="1"/>
        <c:tickLblPos val="nextTo"/>
        <c:crossAx val="174551424"/>
        <c:crosses val="autoZero"/>
        <c:crossBetween val="midCat"/>
      </c:valAx>
      <c:valAx>
        <c:axId val="1745514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17.5492370212766</a:t>
                </a:r>
              </a:p>
            </c:rich>
          </c:tx>
        </c:title>
        <c:numFmt formatCode="General" sourceLinked="1"/>
        <c:tickLblPos val="nextTo"/>
        <c:crossAx val="174528768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 sz="1800" b="1" i="0" baseline="0"/>
              <a:t>Weekly Price of Petrol</a:t>
            </a:r>
          </a:p>
        </c:rich>
      </c:tx>
      <c:layout/>
      <c:overlay val="1"/>
    </c:title>
    <c:plotArea>
      <c:layout/>
      <c:lineChart>
        <c:grouping val="standard"/>
        <c:ser>
          <c:idx val="0"/>
          <c:order val="0"/>
          <c:tx>
            <c:strRef>
              <c:f>Petrol!$C$1</c:f>
              <c:strCache>
                <c:ptCount val="1"/>
                <c:pt idx="0">
                  <c:v>Petrol at Pump (p/l)</c:v>
                </c:pt>
              </c:strCache>
            </c:strRef>
          </c:tx>
          <c:marker>
            <c:symbol val="none"/>
          </c:marker>
          <c:cat>
            <c:numRef>
              <c:f>Petrol!$A$2:$A$404</c:f>
              <c:numCache>
                <c:formatCode>dd/mm/yyyy</c:formatCode>
                <c:ptCount val="403"/>
                <c:pt idx="0">
                  <c:v>37781</c:v>
                </c:pt>
                <c:pt idx="1">
                  <c:v>37788</c:v>
                </c:pt>
                <c:pt idx="2">
                  <c:v>37795</c:v>
                </c:pt>
                <c:pt idx="3">
                  <c:v>37802</c:v>
                </c:pt>
                <c:pt idx="4">
                  <c:v>37809</c:v>
                </c:pt>
                <c:pt idx="5">
                  <c:v>37816</c:v>
                </c:pt>
                <c:pt idx="6">
                  <c:v>37823</c:v>
                </c:pt>
                <c:pt idx="7">
                  <c:v>37830</c:v>
                </c:pt>
                <c:pt idx="8">
                  <c:v>37837</c:v>
                </c:pt>
                <c:pt idx="9">
                  <c:v>37844</c:v>
                </c:pt>
                <c:pt idx="10">
                  <c:v>37851</c:v>
                </c:pt>
                <c:pt idx="11">
                  <c:v>37859</c:v>
                </c:pt>
                <c:pt idx="12">
                  <c:v>37865</c:v>
                </c:pt>
                <c:pt idx="13">
                  <c:v>37872</c:v>
                </c:pt>
                <c:pt idx="14">
                  <c:v>37879</c:v>
                </c:pt>
                <c:pt idx="15">
                  <c:v>37886</c:v>
                </c:pt>
                <c:pt idx="16">
                  <c:v>37893</c:v>
                </c:pt>
                <c:pt idx="17">
                  <c:v>37900</c:v>
                </c:pt>
                <c:pt idx="18">
                  <c:v>37907</c:v>
                </c:pt>
                <c:pt idx="19">
                  <c:v>37914</c:v>
                </c:pt>
                <c:pt idx="20">
                  <c:v>37921</c:v>
                </c:pt>
                <c:pt idx="21">
                  <c:v>37928</c:v>
                </c:pt>
                <c:pt idx="22">
                  <c:v>37935</c:v>
                </c:pt>
                <c:pt idx="23">
                  <c:v>37942</c:v>
                </c:pt>
                <c:pt idx="24">
                  <c:v>37949</c:v>
                </c:pt>
                <c:pt idx="25">
                  <c:v>37956</c:v>
                </c:pt>
                <c:pt idx="26">
                  <c:v>37963</c:v>
                </c:pt>
                <c:pt idx="27">
                  <c:v>37970</c:v>
                </c:pt>
                <c:pt idx="28">
                  <c:v>37977</c:v>
                </c:pt>
                <c:pt idx="29">
                  <c:v>37984</c:v>
                </c:pt>
                <c:pt idx="30">
                  <c:v>37991</c:v>
                </c:pt>
                <c:pt idx="31">
                  <c:v>37998</c:v>
                </c:pt>
                <c:pt idx="32">
                  <c:v>38005</c:v>
                </c:pt>
                <c:pt idx="33">
                  <c:v>38012</c:v>
                </c:pt>
                <c:pt idx="34">
                  <c:v>38019</c:v>
                </c:pt>
                <c:pt idx="35">
                  <c:v>38026</c:v>
                </c:pt>
                <c:pt idx="36">
                  <c:v>38033</c:v>
                </c:pt>
                <c:pt idx="37">
                  <c:v>38040</c:v>
                </c:pt>
                <c:pt idx="38">
                  <c:v>38047</c:v>
                </c:pt>
                <c:pt idx="39">
                  <c:v>38054</c:v>
                </c:pt>
                <c:pt idx="40">
                  <c:v>38061</c:v>
                </c:pt>
                <c:pt idx="41">
                  <c:v>38068</c:v>
                </c:pt>
                <c:pt idx="42">
                  <c:v>38075</c:v>
                </c:pt>
                <c:pt idx="43">
                  <c:v>38082</c:v>
                </c:pt>
                <c:pt idx="44">
                  <c:v>38089</c:v>
                </c:pt>
                <c:pt idx="45">
                  <c:v>38096</c:v>
                </c:pt>
                <c:pt idx="46">
                  <c:v>38103</c:v>
                </c:pt>
                <c:pt idx="47">
                  <c:v>38111</c:v>
                </c:pt>
                <c:pt idx="48">
                  <c:v>38117</c:v>
                </c:pt>
                <c:pt idx="49">
                  <c:v>38124</c:v>
                </c:pt>
                <c:pt idx="50">
                  <c:v>38131</c:v>
                </c:pt>
                <c:pt idx="51">
                  <c:v>38138</c:v>
                </c:pt>
                <c:pt idx="52">
                  <c:v>38145</c:v>
                </c:pt>
                <c:pt idx="53">
                  <c:v>38152</c:v>
                </c:pt>
                <c:pt idx="54">
                  <c:v>38159</c:v>
                </c:pt>
                <c:pt idx="55">
                  <c:v>38166</c:v>
                </c:pt>
                <c:pt idx="56">
                  <c:v>38173</c:v>
                </c:pt>
                <c:pt idx="57">
                  <c:v>38180</c:v>
                </c:pt>
                <c:pt idx="58">
                  <c:v>38187</c:v>
                </c:pt>
                <c:pt idx="59">
                  <c:v>38194</c:v>
                </c:pt>
                <c:pt idx="60">
                  <c:v>38201</c:v>
                </c:pt>
                <c:pt idx="61">
                  <c:v>38208</c:v>
                </c:pt>
                <c:pt idx="62">
                  <c:v>38215</c:v>
                </c:pt>
                <c:pt idx="63">
                  <c:v>38222</c:v>
                </c:pt>
                <c:pt idx="64">
                  <c:v>38230</c:v>
                </c:pt>
                <c:pt idx="65">
                  <c:v>38236</c:v>
                </c:pt>
                <c:pt idx="66">
                  <c:v>38243</c:v>
                </c:pt>
                <c:pt idx="67">
                  <c:v>38250</c:v>
                </c:pt>
                <c:pt idx="68">
                  <c:v>38257</c:v>
                </c:pt>
                <c:pt idx="69">
                  <c:v>38264</c:v>
                </c:pt>
                <c:pt idx="70">
                  <c:v>38271</c:v>
                </c:pt>
                <c:pt idx="71">
                  <c:v>38278</c:v>
                </c:pt>
                <c:pt idx="72">
                  <c:v>38285</c:v>
                </c:pt>
                <c:pt idx="73">
                  <c:v>38292</c:v>
                </c:pt>
                <c:pt idx="74">
                  <c:v>38299</c:v>
                </c:pt>
                <c:pt idx="75">
                  <c:v>38306</c:v>
                </c:pt>
                <c:pt idx="76">
                  <c:v>38313</c:v>
                </c:pt>
                <c:pt idx="77">
                  <c:v>38320</c:v>
                </c:pt>
                <c:pt idx="78">
                  <c:v>38327</c:v>
                </c:pt>
                <c:pt idx="79">
                  <c:v>38334</c:v>
                </c:pt>
                <c:pt idx="80">
                  <c:v>38341</c:v>
                </c:pt>
                <c:pt idx="81">
                  <c:v>38348</c:v>
                </c:pt>
                <c:pt idx="82">
                  <c:v>38355</c:v>
                </c:pt>
                <c:pt idx="83">
                  <c:v>38362</c:v>
                </c:pt>
                <c:pt idx="84">
                  <c:v>38369</c:v>
                </c:pt>
                <c:pt idx="85">
                  <c:v>38376</c:v>
                </c:pt>
                <c:pt idx="86">
                  <c:v>38383</c:v>
                </c:pt>
                <c:pt idx="87">
                  <c:v>38390</c:v>
                </c:pt>
                <c:pt idx="88">
                  <c:v>38397</c:v>
                </c:pt>
                <c:pt idx="89">
                  <c:v>38404</c:v>
                </c:pt>
                <c:pt idx="90">
                  <c:v>38411</c:v>
                </c:pt>
                <c:pt idx="91">
                  <c:v>38418</c:v>
                </c:pt>
                <c:pt idx="92">
                  <c:v>38425</c:v>
                </c:pt>
                <c:pt idx="93">
                  <c:v>38432</c:v>
                </c:pt>
                <c:pt idx="94">
                  <c:v>38439</c:v>
                </c:pt>
                <c:pt idx="95">
                  <c:v>38446</c:v>
                </c:pt>
                <c:pt idx="96">
                  <c:v>38453</c:v>
                </c:pt>
                <c:pt idx="97">
                  <c:v>38460</c:v>
                </c:pt>
                <c:pt idx="98">
                  <c:v>38467</c:v>
                </c:pt>
                <c:pt idx="99">
                  <c:v>38474</c:v>
                </c:pt>
                <c:pt idx="100">
                  <c:v>38481</c:v>
                </c:pt>
                <c:pt idx="101">
                  <c:v>38488</c:v>
                </c:pt>
                <c:pt idx="102">
                  <c:v>38495</c:v>
                </c:pt>
                <c:pt idx="103">
                  <c:v>38502</c:v>
                </c:pt>
                <c:pt idx="104">
                  <c:v>38509</c:v>
                </c:pt>
                <c:pt idx="105">
                  <c:v>38516</c:v>
                </c:pt>
                <c:pt idx="106">
                  <c:v>38523</c:v>
                </c:pt>
                <c:pt idx="107">
                  <c:v>38530</c:v>
                </c:pt>
                <c:pt idx="108">
                  <c:v>38537</c:v>
                </c:pt>
                <c:pt idx="109">
                  <c:v>38544</c:v>
                </c:pt>
                <c:pt idx="110">
                  <c:v>38551</c:v>
                </c:pt>
                <c:pt idx="111">
                  <c:v>38558</c:v>
                </c:pt>
                <c:pt idx="112">
                  <c:v>38565</c:v>
                </c:pt>
                <c:pt idx="113">
                  <c:v>38572</c:v>
                </c:pt>
                <c:pt idx="114">
                  <c:v>38579</c:v>
                </c:pt>
                <c:pt idx="115">
                  <c:v>38586</c:v>
                </c:pt>
                <c:pt idx="116">
                  <c:v>38593</c:v>
                </c:pt>
                <c:pt idx="117">
                  <c:v>38600</c:v>
                </c:pt>
                <c:pt idx="118">
                  <c:v>38607</c:v>
                </c:pt>
                <c:pt idx="119">
                  <c:v>38614</c:v>
                </c:pt>
                <c:pt idx="120">
                  <c:v>38621</c:v>
                </c:pt>
                <c:pt idx="121">
                  <c:v>38628</c:v>
                </c:pt>
                <c:pt idx="122">
                  <c:v>38635</c:v>
                </c:pt>
                <c:pt idx="123">
                  <c:v>38642</c:v>
                </c:pt>
                <c:pt idx="124">
                  <c:v>38649</c:v>
                </c:pt>
                <c:pt idx="125">
                  <c:v>38656</c:v>
                </c:pt>
                <c:pt idx="126">
                  <c:v>38663</c:v>
                </c:pt>
                <c:pt idx="127">
                  <c:v>38670</c:v>
                </c:pt>
                <c:pt idx="128">
                  <c:v>38677</c:v>
                </c:pt>
                <c:pt idx="129">
                  <c:v>38684</c:v>
                </c:pt>
                <c:pt idx="130">
                  <c:v>38691</c:v>
                </c:pt>
                <c:pt idx="131">
                  <c:v>38698</c:v>
                </c:pt>
                <c:pt idx="132">
                  <c:v>38705</c:v>
                </c:pt>
                <c:pt idx="133">
                  <c:v>38712</c:v>
                </c:pt>
                <c:pt idx="134">
                  <c:v>38719</c:v>
                </c:pt>
                <c:pt idx="135">
                  <c:v>38726</c:v>
                </c:pt>
                <c:pt idx="136">
                  <c:v>38733</c:v>
                </c:pt>
                <c:pt idx="137">
                  <c:v>38740</c:v>
                </c:pt>
                <c:pt idx="138">
                  <c:v>38747</c:v>
                </c:pt>
                <c:pt idx="139">
                  <c:v>38754</c:v>
                </c:pt>
                <c:pt idx="140">
                  <c:v>38761</c:v>
                </c:pt>
                <c:pt idx="141">
                  <c:v>38768</c:v>
                </c:pt>
                <c:pt idx="142">
                  <c:v>38775</c:v>
                </c:pt>
                <c:pt idx="143">
                  <c:v>38782</c:v>
                </c:pt>
                <c:pt idx="144">
                  <c:v>38789</c:v>
                </c:pt>
                <c:pt idx="145">
                  <c:v>38796</c:v>
                </c:pt>
                <c:pt idx="146">
                  <c:v>38803</c:v>
                </c:pt>
                <c:pt idx="147">
                  <c:v>38810</c:v>
                </c:pt>
                <c:pt idx="148">
                  <c:v>38817</c:v>
                </c:pt>
                <c:pt idx="149">
                  <c:v>38825</c:v>
                </c:pt>
                <c:pt idx="150">
                  <c:v>38831</c:v>
                </c:pt>
                <c:pt idx="151">
                  <c:v>38838</c:v>
                </c:pt>
                <c:pt idx="152">
                  <c:v>38845</c:v>
                </c:pt>
                <c:pt idx="153">
                  <c:v>38852</c:v>
                </c:pt>
                <c:pt idx="154">
                  <c:v>38859</c:v>
                </c:pt>
                <c:pt idx="155">
                  <c:v>38866</c:v>
                </c:pt>
                <c:pt idx="156">
                  <c:v>38873</c:v>
                </c:pt>
                <c:pt idx="157">
                  <c:v>38880</c:v>
                </c:pt>
                <c:pt idx="158">
                  <c:v>38887</c:v>
                </c:pt>
                <c:pt idx="159">
                  <c:v>38894</c:v>
                </c:pt>
                <c:pt idx="160">
                  <c:v>38901</c:v>
                </c:pt>
                <c:pt idx="161">
                  <c:v>38908</c:v>
                </c:pt>
                <c:pt idx="162">
                  <c:v>38915</c:v>
                </c:pt>
                <c:pt idx="163">
                  <c:v>38922</c:v>
                </c:pt>
                <c:pt idx="164">
                  <c:v>38929</c:v>
                </c:pt>
                <c:pt idx="165">
                  <c:v>38936</c:v>
                </c:pt>
                <c:pt idx="166">
                  <c:v>38943</c:v>
                </c:pt>
                <c:pt idx="167">
                  <c:v>38950</c:v>
                </c:pt>
                <c:pt idx="168">
                  <c:v>38957</c:v>
                </c:pt>
                <c:pt idx="169">
                  <c:v>38964</c:v>
                </c:pt>
                <c:pt idx="170">
                  <c:v>38971</c:v>
                </c:pt>
                <c:pt idx="171">
                  <c:v>38978</c:v>
                </c:pt>
                <c:pt idx="172">
                  <c:v>38985</c:v>
                </c:pt>
                <c:pt idx="173">
                  <c:v>38992</c:v>
                </c:pt>
                <c:pt idx="174">
                  <c:v>38999</c:v>
                </c:pt>
                <c:pt idx="175">
                  <c:v>39006</c:v>
                </c:pt>
                <c:pt idx="176">
                  <c:v>39013</c:v>
                </c:pt>
                <c:pt idx="177">
                  <c:v>39020</c:v>
                </c:pt>
                <c:pt idx="178">
                  <c:v>39027</c:v>
                </c:pt>
                <c:pt idx="179">
                  <c:v>39034</c:v>
                </c:pt>
                <c:pt idx="180">
                  <c:v>39041</c:v>
                </c:pt>
                <c:pt idx="181">
                  <c:v>39048</c:v>
                </c:pt>
                <c:pt idx="182">
                  <c:v>39055</c:v>
                </c:pt>
                <c:pt idx="183">
                  <c:v>39062</c:v>
                </c:pt>
                <c:pt idx="184">
                  <c:v>39069</c:v>
                </c:pt>
                <c:pt idx="185">
                  <c:v>39076</c:v>
                </c:pt>
                <c:pt idx="186">
                  <c:v>39083</c:v>
                </c:pt>
                <c:pt idx="187">
                  <c:v>39090</c:v>
                </c:pt>
                <c:pt idx="188">
                  <c:v>39097</c:v>
                </c:pt>
                <c:pt idx="189">
                  <c:v>39104</c:v>
                </c:pt>
                <c:pt idx="190">
                  <c:v>39111</c:v>
                </c:pt>
                <c:pt idx="191">
                  <c:v>39118</c:v>
                </c:pt>
                <c:pt idx="192">
                  <c:v>39125</c:v>
                </c:pt>
                <c:pt idx="193">
                  <c:v>39132</c:v>
                </c:pt>
                <c:pt idx="194">
                  <c:v>39139</c:v>
                </c:pt>
                <c:pt idx="195">
                  <c:v>39146</c:v>
                </c:pt>
                <c:pt idx="196">
                  <c:v>39153</c:v>
                </c:pt>
                <c:pt idx="197">
                  <c:v>39160</c:v>
                </c:pt>
                <c:pt idx="198">
                  <c:v>39167</c:v>
                </c:pt>
                <c:pt idx="199">
                  <c:v>39174</c:v>
                </c:pt>
                <c:pt idx="200">
                  <c:v>39182</c:v>
                </c:pt>
                <c:pt idx="201">
                  <c:v>39188</c:v>
                </c:pt>
                <c:pt idx="202">
                  <c:v>39195</c:v>
                </c:pt>
                <c:pt idx="203">
                  <c:v>39202</c:v>
                </c:pt>
                <c:pt idx="204">
                  <c:v>39209</c:v>
                </c:pt>
                <c:pt idx="205">
                  <c:v>39216</c:v>
                </c:pt>
                <c:pt idx="206">
                  <c:v>39223</c:v>
                </c:pt>
                <c:pt idx="207">
                  <c:v>39230</c:v>
                </c:pt>
                <c:pt idx="208">
                  <c:v>39237</c:v>
                </c:pt>
                <c:pt idx="209">
                  <c:v>39244</c:v>
                </c:pt>
                <c:pt idx="210">
                  <c:v>39251</c:v>
                </c:pt>
                <c:pt idx="211">
                  <c:v>39258</c:v>
                </c:pt>
                <c:pt idx="212">
                  <c:v>39265</c:v>
                </c:pt>
                <c:pt idx="213">
                  <c:v>39272</c:v>
                </c:pt>
                <c:pt idx="214">
                  <c:v>39279</c:v>
                </c:pt>
                <c:pt idx="215">
                  <c:v>39286</c:v>
                </c:pt>
                <c:pt idx="216">
                  <c:v>39293</c:v>
                </c:pt>
                <c:pt idx="217">
                  <c:v>39300</c:v>
                </c:pt>
                <c:pt idx="218">
                  <c:v>39307</c:v>
                </c:pt>
                <c:pt idx="219">
                  <c:v>39314</c:v>
                </c:pt>
                <c:pt idx="220">
                  <c:v>39321</c:v>
                </c:pt>
                <c:pt idx="221">
                  <c:v>39328</c:v>
                </c:pt>
                <c:pt idx="222">
                  <c:v>39335</c:v>
                </c:pt>
                <c:pt idx="223">
                  <c:v>39342</c:v>
                </c:pt>
                <c:pt idx="224">
                  <c:v>39349</c:v>
                </c:pt>
                <c:pt idx="225">
                  <c:v>39356</c:v>
                </c:pt>
                <c:pt idx="226">
                  <c:v>39363</c:v>
                </c:pt>
                <c:pt idx="227">
                  <c:v>39370</c:v>
                </c:pt>
                <c:pt idx="228">
                  <c:v>39377</c:v>
                </c:pt>
                <c:pt idx="229">
                  <c:v>39384</c:v>
                </c:pt>
                <c:pt idx="230">
                  <c:v>39391</c:v>
                </c:pt>
                <c:pt idx="231">
                  <c:v>39398</c:v>
                </c:pt>
                <c:pt idx="232">
                  <c:v>39405</c:v>
                </c:pt>
                <c:pt idx="233">
                  <c:v>39412</c:v>
                </c:pt>
                <c:pt idx="234">
                  <c:v>39419</c:v>
                </c:pt>
                <c:pt idx="235">
                  <c:v>39426</c:v>
                </c:pt>
                <c:pt idx="236">
                  <c:v>39433</c:v>
                </c:pt>
                <c:pt idx="237">
                  <c:v>39440</c:v>
                </c:pt>
                <c:pt idx="238">
                  <c:v>39447</c:v>
                </c:pt>
                <c:pt idx="239">
                  <c:v>39454</c:v>
                </c:pt>
                <c:pt idx="240">
                  <c:v>39461</c:v>
                </c:pt>
                <c:pt idx="241">
                  <c:v>39468</c:v>
                </c:pt>
                <c:pt idx="242">
                  <c:v>39475</c:v>
                </c:pt>
                <c:pt idx="243">
                  <c:v>39482</c:v>
                </c:pt>
                <c:pt idx="244">
                  <c:v>39489</c:v>
                </c:pt>
                <c:pt idx="245">
                  <c:v>39496</c:v>
                </c:pt>
                <c:pt idx="246">
                  <c:v>39503</c:v>
                </c:pt>
                <c:pt idx="247">
                  <c:v>39510</c:v>
                </c:pt>
                <c:pt idx="248">
                  <c:v>39517</c:v>
                </c:pt>
                <c:pt idx="249">
                  <c:v>39524</c:v>
                </c:pt>
                <c:pt idx="250">
                  <c:v>39531</c:v>
                </c:pt>
                <c:pt idx="251">
                  <c:v>39538</c:v>
                </c:pt>
                <c:pt idx="252">
                  <c:v>39545</c:v>
                </c:pt>
                <c:pt idx="253">
                  <c:v>39552</c:v>
                </c:pt>
                <c:pt idx="254">
                  <c:v>39559</c:v>
                </c:pt>
                <c:pt idx="255">
                  <c:v>39566</c:v>
                </c:pt>
                <c:pt idx="256">
                  <c:v>39573</c:v>
                </c:pt>
                <c:pt idx="257">
                  <c:v>39580</c:v>
                </c:pt>
                <c:pt idx="258">
                  <c:v>39587</c:v>
                </c:pt>
                <c:pt idx="259">
                  <c:v>39594</c:v>
                </c:pt>
                <c:pt idx="260">
                  <c:v>39601</c:v>
                </c:pt>
                <c:pt idx="261">
                  <c:v>39608</c:v>
                </c:pt>
                <c:pt idx="262">
                  <c:v>39615</c:v>
                </c:pt>
                <c:pt idx="263">
                  <c:v>39622</c:v>
                </c:pt>
                <c:pt idx="264">
                  <c:v>39629</c:v>
                </c:pt>
                <c:pt idx="265">
                  <c:v>39636</c:v>
                </c:pt>
                <c:pt idx="266">
                  <c:v>39643</c:v>
                </c:pt>
                <c:pt idx="267">
                  <c:v>39650</c:v>
                </c:pt>
                <c:pt idx="268">
                  <c:v>39657</c:v>
                </c:pt>
                <c:pt idx="269">
                  <c:v>39664</c:v>
                </c:pt>
                <c:pt idx="270">
                  <c:v>39671</c:v>
                </c:pt>
                <c:pt idx="271">
                  <c:v>39678</c:v>
                </c:pt>
                <c:pt idx="272">
                  <c:v>39685</c:v>
                </c:pt>
                <c:pt idx="273">
                  <c:v>39692</c:v>
                </c:pt>
                <c:pt idx="274">
                  <c:v>39699</c:v>
                </c:pt>
                <c:pt idx="275">
                  <c:v>39706</c:v>
                </c:pt>
                <c:pt idx="276">
                  <c:v>39713</c:v>
                </c:pt>
                <c:pt idx="277">
                  <c:v>39720</c:v>
                </c:pt>
                <c:pt idx="278">
                  <c:v>39727</c:v>
                </c:pt>
                <c:pt idx="279">
                  <c:v>39734</c:v>
                </c:pt>
                <c:pt idx="280">
                  <c:v>39741</c:v>
                </c:pt>
                <c:pt idx="281">
                  <c:v>39748</c:v>
                </c:pt>
                <c:pt idx="282">
                  <c:v>39755</c:v>
                </c:pt>
                <c:pt idx="283">
                  <c:v>39762</c:v>
                </c:pt>
                <c:pt idx="284">
                  <c:v>39769</c:v>
                </c:pt>
                <c:pt idx="285">
                  <c:v>39776</c:v>
                </c:pt>
                <c:pt idx="286">
                  <c:v>39783</c:v>
                </c:pt>
                <c:pt idx="287">
                  <c:v>39790</c:v>
                </c:pt>
                <c:pt idx="288">
                  <c:v>39797</c:v>
                </c:pt>
                <c:pt idx="289">
                  <c:v>39804</c:v>
                </c:pt>
                <c:pt idx="290">
                  <c:v>39811</c:v>
                </c:pt>
                <c:pt idx="291">
                  <c:v>39818</c:v>
                </c:pt>
                <c:pt idx="292">
                  <c:v>39825</c:v>
                </c:pt>
                <c:pt idx="293">
                  <c:v>39832</c:v>
                </c:pt>
                <c:pt idx="294">
                  <c:v>39839</c:v>
                </c:pt>
                <c:pt idx="295">
                  <c:v>39846</c:v>
                </c:pt>
                <c:pt idx="296">
                  <c:v>39853</c:v>
                </c:pt>
                <c:pt idx="297">
                  <c:v>39860</c:v>
                </c:pt>
                <c:pt idx="298">
                  <c:v>39867</c:v>
                </c:pt>
                <c:pt idx="299">
                  <c:v>39874</c:v>
                </c:pt>
                <c:pt idx="300">
                  <c:v>39881</c:v>
                </c:pt>
                <c:pt idx="301">
                  <c:v>39888</c:v>
                </c:pt>
                <c:pt idx="302">
                  <c:v>39895</c:v>
                </c:pt>
                <c:pt idx="303">
                  <c:v>39902</c:v>
                </c:pt>
                <c:pt idx="304">
                  <c:v>39909</c:v>
                </c:pt>
                <c:pt idx="305">
                  <c:v>39916</c:v>
                </c:pt>
                <c:pt idx="306">
                  <c:v>39923</c:v>
                </c:pt>
                <c:pt idx="307">
                  <c:v>39930</c:v>
                </c:pt>
                <c:pt idx="308">
                  <c:v>39937</c:v>
                </c:pt>
                <c:pt idx="309">
                  <c:v>39944</c:v>
                </c:pt>
                <c:pt idx="310">
                  <c:v>39951</c:v>
                </c:pt>
                <c:pt idx="311">
                  <c:v>39958</c:v>
                </c:pt>
                <c:pt idx="312">
                  <c:v>39965</c:v>
                </c:pt>
                <c:pt idx="313">
                  <c:v>39972</c:v>
                </c:pt>
                <c:pt idx="314">
                  <c:v>39979</c:v>
                </c:pt>
                <c:pt idx="315">
                  <c:v>39986</c:v>
                </c:pt>
                <c:pt idx="316">
                  <c:v>39993</c:v>
                </c:pt>
                <c:pt idx="317">
                  <c:v>40000</c:v>
                </c:pt>
                <c:pt idx="318">
                  <c:v>40007</c:v>
                </c:pt>
                <c:pt idx="319">
                  <c:v>40014</c:v>
                </c:pt>
                <c:pt idx="320">
                  <c:v>40021</c:v>
                </c:pt>
                <c:pt idx="321">
                  <c:v>40028</c:v>
                </c:pt>
                <c:pt idx="322">
                  <c:v>40035</c:v>
                </c:pt>
                <c:pt idx="323">
                  <c:v>40042</c:v>
                </c:pt>
                <c:pt idx="324">
                  <c:v>40049</c:v>
                </c:pt>
                <c:pt idx="325">
                  <c:v>40056</c:v>
                </c:pt>
                <c:pt idx="326">
                  <c:v>40063</c:v>
                </c:pt>
                <c:pt idx="327">
                  <c:v>40070</c:v>
                </c:pt>
                <c:pt idx="328">
                  <c:v>40077</c:v>
                </c:pt>
                <c:pt idx="329">
                  <c:v>40084</c:v>
                </c:pt>
                <c:pt idx="330">
                  <c:v>40091</c:v>
                </c:pt>
                <c:pt idx="331">
                  <c:v>40098</c:v>
                </c:pt>
                <c:pt idx="332">
                  <c:v>40105</c:v>
                </c:pt>
                <c:pt idx="333">
                  <c:v>40112</c:v>
                </c:pt>
                <c:pt idx="334">
                  <c:v>40119</c:v>
                </c:pt>
                <c:pt idx="335">
                  <c:v>40126</c:v>
                </c:pt>
                <c:pt idx="336">
                  <c:v>40133</c:v>
                </c:pt>
                <c:pt idx="337">
                  <c:v>40140</c:v>
                </c:pt>
                <c:pt idx="338">
                  <c:v>40147</c:v>
                </c:pt>
                <c:pt idx="339">
                  <c:v>40154</c:v>
                </c:pt>
                <c:pt idx="340">
                  <c:v>40161</c:v>
                </c:pt>
                <c:pt idx="341">
                  <c:v>40168</c:v>
                </c:pt>
                <c:pt idx="342">
                  <c:v>40175</c:v>
                </c:pt>
                <c:pt idx="343">
                  <c:v>40182</c:v>
                </c:pt>
                <c:pt idx="344">
                  <c:v>40189</c:v>
                </c:pt>
                <c:pt idx="345">
                  <c:v>40196</c:v>
                </c:pt>
                <c:pt idx="346">
                  <c:v>40203</c:v>
                </c:pt>
                <c:pt idx="347">
                  <c:v>40210</c:v>
                </c:pt>
                <c:pt idx="348">
                  <c:v>40217</c:v>
                </c:pt>
                <c:pt idx="349">
                  <c:v>40224</c:v>
                </c:pt>
                <c:pt idx="350">
                  <c:v>40231</c:v>
                </c:pt>
                <c:pt idx="351">
                  <c:v>40238</c:v>
                </c:pt>
                <c:pt idx="352">
                  <c:v>40245</c:v>
                </c:pt>
                <c:pt idx="353">
                  <c:v>40252</c:v>
                </c:pt>
                <c:pt idx="354">
                  <c:v>40259</c:v>
                </c:pt>
                <c:pt idx="355">
                  <c:v>40266</c:v>
                </c:pt>
                <c:pt idx="356">
                  <c:v>40273</c:v>
                </c:pt>
                <c:pt idx="357">
                  <c:v>40280</c:v>
                </c:pt>
                <c:pt idx="358">
                  <c:v>40287</c:v>
                </c:pt>
                <c:pt idx="359">
                  <c:v>40294</c:v>
                </c:pt>
                <c:pt idx="360">
                  <c:v>40301</c:v>
                </c:pt>
                <c:pt idx="361">
                  <c:v>40308</c:v>
                </c:pt>
                <c:pt idx="362">
                  <c:v>40315</c:v>
                </c:pt>
                <c:pt idx="363">
                  <c:v>40322</c:v>
                </c:pt>
                <c:pt idx="364">
                  <c:v>40329</c:v>
                </c:pt>
                <c:pt idx="365">
                  <c:v>40336</c:v>
                </c:pt>
                <c:pt idx="366">
                  <c:v>40343</c:v>
                </c:pt>
                <c:pt idx="367">
                  <c:v>40350</c:v>
                </c:pt>
                <c:pt idx="368">
                  <c:v>40357</c:v>
                </c:pt>
                <c:pt idx="369">
                  <c:v>40364</c:v>
                </c:pt>
                <c:pt idx="370">
                  <c:v>40371</c:v>
                </c:pt>
                <c:pt idx="371">
                  <c:v>40378</c:v>
                </c:pt>
                <c:pt idx="372">
                  <c:v>40385</c:v>
                </c:pt>
                <c:pt idx="373">
                  <c:v>40392</c:v>
                </c:pt>
                <c:pt idx="374">
                  <c:v>40399</c:v>
                </c:pt>
                <c:pt idx="375">
                  <c:v>40406</c:v>
                </c:pt>
                <c:pt idx="376">
                  <c:v>40413</c:v>
                </c:pt>
                <c:pt idx="377">
                  <c:v>40420</c:v>
                </c:pt>
                <c:pt idx="378">
                  <c:v>40427</c:v>
                </c:pt>
                <c:pt idx="379">
                  <c:v>40434</c:v>
                </c:pt>
                <c:pt idx="380">
                  <c:v>40441</c:v>
                </c:pt>
                <c:pt idx="381">
                  <c:v>40448</c:v>
                </c:pt>
                <c:pt idx="382">
                  <c:v>40455</c:v>
                </c:pt>
                <c:pt idx="383">
                  <c:v>40462</c:v>
                </c:pt>
                <c:pt idx="384">
                  <c:v>40469</c:v>
                </c:pt>
                <c:pt idx="385">
                  <c:v>40476</c:v>
                </c:pt>
                <c:pt idx="386">
                  <c:v>40483</c:v>
                </c:pt>
                <c:pt idx="387">
                  <c:v>40490</c:v>
                </c:pt>
                <c:pt idx="388">
                  <c:v>40497</c:v>
                </c:pt>
                <c:pt idx="389">
                  <c:v>40504</c:v>
                </c:pt>
                <c:pt idx="390">
                  <c:v>40511</c:v>
                </c:pt>
                <c:pt idx="391">
                  <c:v>40518</c:v>
                </c:pt>
                <c:pt idx="392">
                  <c:v>40525</c:v>
                </c:pt>
                <c:pt idx="393">
                  <c:v>40532</c:v>
                </c:pt>
                <c:pt idx="394">
                  <c:v>40539</c:v>
                </c:pt>
                <c:pt idx="395">
                  <c:v>40546</c:v>
                </c:pt>
                <c:pt idx="396">
                  <c:v>40553</c:v>
                </c:pt>
                <c:pt idx="397">
                  <c:v>40560</c:v>
                </c:pt>
                <c:pt idx="398">
                  <c:v>40567</c:v>
                </c:pt>
                <c:pt idx="399">
                  <c:v>40574</c:v>
                </c:pt>
                <c:pt idx="400">
                  <c:v>40581</c:v>
                </c:pt>
                <c:pt idx="401">
                  <c:v>40588</c:v>
                </c:pt>
                <c:pt idx="402">
                  <c:v>40595</c:v>
                </c:pt>
              </c:numCache>
            </c:numRef>
          </c:cat>
          <c:val>
            <c:numRef>
              <c:f>Petrol!$C$2:$C$404</c:f>
              <c:numCache>
                <c:formatCode>0.00</c:formatCode>
                <c:ptCount val="403"/>
                <c:pt idx="0">
                  <c:v>74.590283999999997</c:v>
                </c:pt>
                <c:pt idx="1">
                  <c:v>74.469143000000003</c:v>
                </c:pt>
                <c:pt idx="2">
                  <c:v>74.423565999999994</c:v>
                </c:pt>
                <c:pt idx="3">
                  <c:v>74.352420999999993</c:v>
                </c:pt>
                <c:pt idx="4">
                  <c:v>74.283737000000002</c:v>
                </c:pt>
                <c:pt idx="5">
                  <c:v>74.206576999999996</c:v>
                </c:pt>
                <c:pt idx="6">
                  <c:v>75.065240000000003</c:v>
                </c:pt>
                <c:pt idx="7">
                  <c:v>75.10085500000001</c:v>
                </c:pt>
                <c:pt idx="8">
                  <c:v>75.124384000000006</c:v>
                </c:pt>
                <c:pt idx="9">
                  <c:v>75.444516000000007</c:v>
                </c:pt>
                <c:pt idx="10">
                  <c:v>75.808947999999987</c:v>
                </c:pt>
                <c:pt idx="11">
                  <c:v>76.053010999999998</c:v>
                </c:pt>
                <c:pt idx="12">
                  <c:v>76.125859999999989</c:v>
                </c:pt>
                <c:pt idx="13">
                  <c:v>76.226190000000003</c:v>
                </c:pt>
                <c:pt idx="14">
                  <c:v>76.196424999999991</c:v>
                </c:pt>
                <c:pt idx="15">
                  <c:v>76.148708999999997</c:v>
                </c:pt>
                <c:pt idx="16">
                  <c:v>76.08399</c:v>
                </c:pt>
                <c:pt idx="17">
                  <c:v>76.432933000000006</c:v>
                </c:pt>
                <c:pt idx="18">
                  <c:v>75.897528000000008</c:v>
                </c:pt>
                <c:pt idx="19">
                  <c:v>76.048059999999992</c:v>
                </c:pt>
                <c:pt idx="20">
                  <c:v>75.995459999999994</c:v>
                </c:pt>
                <c:pt idx="21">
                  <c:v>75.996259000000009</c:v>
                </c:pt>
                <c:pt idx="22">
                  <c:v>75.942830000000001</c:v>
                </c:pt>
                <c:pt idx="23">
                  <c:v>75.926843000000005</c:v>
                </c:pt>
                <c:pt idx="24">
                  <c:v>76.015097999999995</c:v>
                </c:pt>
                <c:pt idx="25">
                  <c:v>75.995276000000004</c:v>
                </c:pt>
                <c:pt idx="26">
                  <c:v>75.970566000000005</c:v>
                </c:pt>
                <c:pt idx="27">
                  <c:v>75.959063</c:v>
                </c:pt>
                <c:pt idx="28">
                  <c:v>75.922636000000011</c:v>
                </c:pt>
                <c:pt idx="29">
                  <c:v>75.939699000000005</c:v>
                </c:pt>
                <c:pt idx="30">
                  <c:v>75.876775000000009</c:v>
                </c:pt>
                <c:pt idx="31">
                  <c:v>75.898215999999991</c:v>
                </c:pt>
                <c:pt idx="32">
                  <c:v>76.360931000000008</c:v>
                </c:pt>
                <c:pt idx="33">
                  <c:v>76.440478999999996</c:v>
                </c:pt>
                <c:pt idx="34">
                  <c:v>76.484503000000004</c:v>
                </c:pt>
                <c:pt idx="35">
                  <c:v>76.501518999999988</c:v>
                </c:pt>
                <c:pt idx="36">
                  <c:v>76.440508999999992</c:v>
                </c:pt>
                <c:pt idx="37">
                  <c:v>76.381048000000007</c:v>
                </c:pt>
                <c:pt idx="38">
                  <c:v>76.324192000000011</c:v>
                </c:pt>
                <c:pt idx="39">
                  <c:v>76.733069</c:v>
                </c:pt>
                <c:pt idx="40">
                  <c:v>77.388471999999993</c:v>
                </c:pt>
                <c:pt idx="41">
                  <c:v>77.440048000000004</c:v>
                </c:pt>
                <c:pt idx="42">
                  <c:v>77.590616000000011</c:v>
                </c:pt>
                <c:pt idx="43">
                  <c:v>77.855522000000008</c:v>
                </c:pt>
                <c:pt idx="44">
                  <c:v>77.884124</c:v>
                </c:pt>
                <c:pt idx="45">
                  <c:v>78.043833000000006</c:v>
                </c:pt>
                <c:pt idx="46">
                  <c:v>78.395093000000003</c:v>
                </c:pt>
                <c:pt idx="47">
                  <c:v>79.275408999999996</c:v>
                </c:pt>
                <c:pt idx="48">
                  <c:v>80.295771999999999</c:v>
                </c:pt>
                <c:pt idx="49">
                  <c:v>81.493419000000003</c:v>
                </c:pt>
                <c:pt idx="50">
                  <c:v>82.125366</c:v>
                </c:pt>
                <c:pt idx="51">
                  <c:v>82.354682999999994</c:v>
                </c:pt>
                <c:pt idx="52">
                  <c:v>82.441050000000004</c:v>
                </c:pt>
                <c:pt idx="53">
                  <c:v>81.54213</c:v>
                </c:pt>
                <c:pt idx="54">
                  <c:v>81.042513999999997</c:v>
                </c:pt>
                <c:pt idx="55">
                  <c:v>80.408494999999988</c:v>
                </c:pt>
                <c:pt idx="56">
                  <c:v>79.873708999999991</c:v>
                </c:pt>
                <c:pt idx="57">
                  <c:v>80.336298999999997</c:v>
                </c:pt>
                <c:pt idx="58">
                  <c:v>80.836542999999992</c:v>
                </c:pt>
                <c:pt idx="59">
                  <c:v>80.868030000000005</c:v>
                </c:pt>
                <c:pt idx="60">
                  <c:v>80.855708000000007</c:v>
                </c:pt>
                <c:pt idx="61">
                  <c:v>81.183042</c:v>
                </c:pt>
                <c:pt idx="62">
                  <c:v>81.251350000000002</c:v>
                </c:pt>
                <c:pt idx="63">
                  <c:v>81.507866000000007</c:v>
                </c:pt>
                <c:pt idx="64">
                  <c:v>81.528019999999998</c:v>
                </c:pt>
                <c:pt idx="65">
                  <c:v>81.369415000000004</c:v>
                </c:pt>
                <c:pt idx="66">
                  <c:v>81.311183</c:v>
                </c:pt>
                <c:pt idx="67">
                  <c:v>81.278715000000005</c:v>
                </c:pt>
                <c:pt idx="68">
                  <c:v>81.625393000000003</c:v>
                </c:pt>
                <c:pt idx="69">
                  <c:v>82.049086000000003</c:v>
                </c:pt>
                <c:pt idx="70">
                  <c:v>83.110709000000014</c:v>
                </c:pt>
                <c:pt idx="71">
                  <c:v>83.349954999999994</c:v>
                </c:pt>
                <c:pt idx="72">
                  <c:v>83.935907999999998</c:v>
                </c:pt>
                <c:pt idx="73">
                  <c:v>84.269620000000003</c:v>
                </c:pt>
                <c:pt idx="74">
                  <c:v>84.343500000000006</c:v>
                </c:pt>
                <c:pt idx="75">
                  <c:v>84.264193000000006</c:v>
                </c:pt>
                <c:pt idx="76">
                  <c:v>81.46464499999999</c:v>
                </c:pt>
                <c:pt idx="77">
                  <c:v>84.165259000000006</c:v>
                </c:pt>
                <c:pt idx="78">
                  <c:v>84.062279000000018</c:v>
                </c:pt>
                <c:pt idx="79">
                  <c:v>82.732802000000007</c:v>
                </c:pt>
                <c:pt idx="80">
                  <c:v>81.46464499999999</c:v>
                </c:pt>
                <c:pt idx="81">
                  <c:v>81.200710000000015</c:v>
                </c:pt>
                <c:pt idx="82">
                  <c:v>81.165354000000008</c:v>
                </c:pt>
                <c:pt idx="83">
                  <c:v>79.835996000000009</c:v>
                </c:pt>
                <c:pt idx="84">
                  <c:v>78.934239999999988</c:v>
                </c:pt>
                <c:pt idx="85">
                  <c:v>78.929773000000012</c:v>
                </c:pt>
                <c:pt idx="86">
                  <c:v>79.540199000000001</c:v>
                </c:pt>
                <c:pt idx="87">
                  <c:v>79.843308000000007</c:v>
                </c:pt>
                <c:pt idx="88">
                  <c:v>80.033432999999988</c:v>
                </c:pt>
                <c:pt idx="89">
                  <c:v>80.150513000000004</c:v>
                </c:pt>
                <c:pt idx="90">
                  <c:v>80.445567999999994</c:v>
                </c:pt>
                <c:pt idx="91">
                  <c:v>81.164686000000003</c:v>
                </c:pt>
                <c:pt idx="92">
                  <c:v>81.635306999999997</c:v>
                </c:pt>
                <c:pt idx="93">
                  <c:v>82.696926000000005</c:v>
                </c:pt>
                <c:pt idx="94">
                  <c:v>83.404918999999992</c:v>
                </c:pt>
                <c:pt idx="95">
                  <c:v>83.914503000000011</c:v>
                </c:pt>
                <c:pt idx="96">
                  <c:v>85.608850000000004</c:v>
                </c:pt>
                <c:pt idx="97">
                  <c:v>85.628297999999987</c:v>
                </c:pt>
                <c:pt idx="98">
                  <c:v>85.505451999999991</c:v>
                </c:pt>
                <c:pt idx="99">
                  <c:v>85.43958600000002</c:v>
                </c:pt>
                <c:pt idx="100">
                  <c:v>85.359560000000002</c:v>
                </c:pt>
                <c:pt idx="101">
                  <c:v>85.267619999999994</c:v>
                </c:pt>
                <c:pt idx="102">
                  <c:v>84.768938000000006</c:v>
                </c:pt>
                <c:pt idx="103">
                  <c:v>84.177807000000001</c:v>
                </c:pt>
                <c:pt idx="104">
                  <c:v>84.012956000000003</c:v>
                </c:pt>
                <c:pt idx="105">
                  <c:v>84.989146000000005</c:v>
                </c:pt>
                <c:pt idx="106">
                  <c:v>85.524471000000005</c:v>
                </c:pt>
                <c:pt idx="107">
                  <c:v>86.730518999999987</c:v>
                </c:pt>
                <c:pt idx="108">
                  <c:v>87.485988000000006</c:v>
                </c:pt>
                <c:pt idx="109">
                  <c:v>87.732742999999999</c:v>
                </c:pt>
                <c:pt idx="110">
                  <c:v>88.549941999999987</c:v>
                </c:pt>
                <c:pt idx="111">
                  <c:v>88.999424999999988</c:v>
                </c:pt>
                <c:pt idx="112">
                  <c:v>89.245449999999991</c:v>
                </c:pt>
                <c:pt idx="113">
                  <c:v>89.667239000000009</c:v>
                </c:pt>
                <c:pt idx="114">
                  <c:v>90.557814000000008</c:v>
                </c:pt>
                <c:pt idx="115">
                  <c:v>90.773095999999995</c:v>
                </c:pt>
                <c:pt idx="116">
                  <c:v>91.415612999999993</c:v>
                </c:pt>
                <c:pt idx="117">
                  <c:v>94.374197000000009</c:v>
                </c:pt>
                <c:pt idx="118">
                  <c:v>95.073554999999999</c:v>
                </c:pt>
                <c:pt idx="119">
                  <c:v>94.414203000000001</c:v>
                </c:pt>
                <c:pt idx="120">
                  <c:v>93.332003999999984</c:v>
                </c:pt>
                <c:pt idx="121">
                  <c:v>93.512814000000006</c:v>
                </c:pt>
                <c:pt idx="122">
                  <c:v>94.247914999999992</c:v>
                </c:pt>
                <c:pt idx="123">
                  <c:v>94.142240000000015</c:v>
                </c:pt>
                <c:pt idx="124">
                  <c:v>93.471981999999997</c:v>
                </c:pt>
                <c:pt idx="125">
                  <c:v>92.788460999999998</c:v>
                </c:pt>
                <c:pt idx="126">
                  <c:v>92.465075999999982</c:v>
                </c:pt>
                <c:pt idx="127">
                  <c:v>90.532036000000005</c:v>
                </c:pt>
                <c:pt idx="128">
                  <c:v>88.608238</c:v>
                </c:pt>
                <c:pt idx="129">
                  <c:v>87.347022999999993</c:v>
                </c:pt>
                <c:pt idx="130">
                  <c:v>87.347022999999993</c:v>
                </c:pt>
                <c:pt idx="131">
                  <c:v>87.202474999999993</c:v>
                </c:pt>
                <c:pt idx="132">
                  <c:v>87.557270000000017</c:v>
                </c:pt>
                <c:pt idx="133">
                  <c:v>87.884986000000012</c:v>
                </c:pt>
                <c:pt idx="134">
                  <c:v>88.033395999999982</c:v>
                </c:pt>
                <c:pt idx="135">
                  <c:v>88.560045000000002</c:v>
                </c:pt>
                <c:pt idx="136">
                  <c:v>89.007180000000005</c:v>
                </c:pt>
                <c:pt idx="137">
                  <c:v>89.549011999999991</c:v>
                </c:pt>
                <c:pt idx="138">
                  <c:v>89.880272000000005</c:v>
                </c:pt>
                <c:pt idx="139">
                  <c:v>89.734482999999997</c:v>
                </c:pt>
                <c:pt idx="140">
                  <c:v>89.649450000000002</c:v>
                </c:pt>
                <c:pt idx="141">
                  <c:v>89.596348999999989</c:v>
                </c:pt>
                <c:pt idx="142">
                  <c:v>89.507039000000006</c:v>
                </c:pt>
                <c:pt idx="143">
                  <c:v>89.369137999999992</c:v>
                </c:pt>
                <c:pt idx="144">
                  <c:v>89.554547999999983</c:v>
                </c:pt>
                <c:pt idx="145">
                  <c:v>90.191850000000002</c:v>
                </c:pt>
                <c:pt idx="146">
                  <c:v>91.161428571428573</c:v>
                </c:pt>
                <c:pt idx="147">
                  <c:v>91.78407</c:v>
                </c:pt>
                <c:pt idx="148">
                  <c:v>92.770263</c:v>
                </c:pt>
                <c:pt idx="149">
                  <c:v>94.229962</c:v>
                </c:pt>
                <c:pt idx="150">
                  <c:v>95.351672000000008</c:v>
                </c:pt>
                <c:pt idx="151">
                  <c:v>96.131447999999992</c:v>
                </c:pt>
                <c:pt idx="152">
                  <c:v>96.460941000000005</c:v>
                </c:pt>
                <c:pt idx="153">
                  <c:v>96.391477000000009</c:v>
                </c:pt>
                <c:pt idx="154">
                  <c:v>96.099114999999998</c:v>
                </c:pt>
                <c:pt idx="155">
                  <c:v>95.364540999999988</c:v>
                </c:pt>
                <c:pt idx="156">
                  <c:v>95.237023999999991</c:v>
                </c:pt>
                <c:pt idx="157">
                  <c:v>95.494850999999997</c:v>
                </c:pt>
                <c:pt idx="158">
                  <c:v>95.442477000000011</c:v>
                </c:pt>
                <c:pt idx="159">
                  <c:v>94.971827999999988</c:v>
                </c:pt>
                <c:pt idx="160">
                  <c:v>95.267583999999999</c:v>
                </c:pt>
                <c:pt idx="161">
                  <c:v>95.694568000000004</c:v>
                </c:pt>
                <c:pt idx="162">
                  <c:v>96.881884000000014</c:v>
                </c:pt>
                <c:pt idx="163">
                  <c:v>97.784588999999997</c:v>
                </c:pt>
                <c:pt idx="164">
                  <c:v>97.829799999999992</c:v>
                </c:pt>
                <c:pt idx="165">
                  <c:v>98.051664999999986</c:v>
                </c:pt>
                <c:pt idx="166">
                  <c:v>97.816900000000004</c:v>
                </c:pt>
                <c:pt idx="167">
                  <c:v>95.743277000000006</c:v>
                </c:pt>
                <c:pt idx="168">
                  <c:v>94.401263</c:v>
                </c:pt>
                <c:pt idx="169">
                  <c:v>92.880980000000008</c:v>
                </c:pt>
                <c:pt idx="170">
                  <c:v>91.48115</c:v>
                </c:pt>
                <c:pt idx="171">
                  <c:v>89.776635999999996</c:v>
                </c:pt>
                <c:pt idx="172">
                  <c:v>88.201453999999998</c:v>
                </c:pt>
                <c:pt idx="173">
                  <c:v>86.946717000000021</c:v>
                </c:pt>
                <c:pt idx="174">
                  <c:v>86.597413000000017</c:v>
                </c:pt>
                <c:pt idx="175">
                  <c:v>85.909579000000008</c:v>
                </c:pt>
                <c:pt idx="176">
                  <c:v>85.735876000000005</c:v>
                </c:pt>
                <c:pt idx="177">
                  <c:v>85.601776999999998</c:v>
                </c:pt>
                <c:pt idx="178">
                  <c:v>85.538726999999994</c:v>
                </c:pt>
                <c:pt idx="179">
                  <c:v>85.487883999999994</c:v>
                </c:pt>
                <c:pt idx="180">
                  <c:v>85.454279</c:v>
                </c:pt>
                <c:pt idx="181">
                  <c:v>85.469446000000005</c:v>
                </c:pt>
                <c:pt idx="182">
                  <c:v>85.464285714285694</c:v>
                </c:pt>
                <c:pt idx="183">
                  <c:v>87.443624999999997</c:v>
                </c:pt>
                <c:pt idx="184">
                  <c:v>87.695621000000003</c:v>
                </c:pt>
                <c:pt idx="185">
                  <c:v>87.904437000000001</c:v>
                </c:pt>
                <c:pt idx="186">
                  <c:v>87.85318199999999</c:v>
                </c:pt>
                <c:pt idx="187">
                  <c:v>87.660540999999995</c:v>
                </c:pt>
                <c:pt idx="188">
                  <c:v>87.095045999999996</c:v>
                </c:pt>
                <c:pt idx="189">
                  <c:v>86.278868000000003</c:v>
                </c:pt>
                <c:pt idx="190">
                  <c:v>85.65711499999999</c:v>
                </c:pt>
                <c:pt idx="191">
                  <c:v>85.618028999999993</c:v>
                </c:pt>
                <c:pt idx="192">
                  <c:v>86.122646999999986</c:v>
                </c:pt>
                <c:pt idx="193">
                  <c:v>86.599115999999995</c:v>
                </c:pt>
                <c:pt idx="194">
                  <c:v>87.066451000000001</c:v>
                </c:pt>
                <c:pt idx="195">
                  <c:v>87.74497199999999</c:v>
                </c:pt>
                <c:pt idx="196">
                  <c:v>88.479731999999998</c:v>
                </c:pt>
                <c:pt idx="197">
                  <c:v>88.934463000000008</c:v>
                </c:pt>
                <c:pt idx="198">
                  <c:v>89.319930999999997</c:v>
                </c:pt>
                <c:pt idx="199">
                  <c:v>90.471061000000006</c:v>
                </c:pt>
                <c:pt idx="200">
                  <c:v>91.176439999999999</c:v>
                </c:pt>
                <c:pt idx="201">
                  <c:v>91.994012000000012</c:v>
                </c:pt>
                <c:pt idx="202">
                  <c:v>92.933350000000004</c:v>
                </c:pt>
                <c:pt idx="203">
                  <c:v>93.453507999999985</c:v>
                </c:pt>
                <c:pt idx="204">
                  <c:v>94.426373999999981</c:v>
                </c:pt>
                <c:pt idx="205">
                  <c:v>95.071353999999999</c:v>
                </c:pt>
                <c:pt idx="206">
                  <c:v>95.705787000000001</c:v>
                </c:pt>
                <c:pt idx="207">
                  <c:v>96.162215999999987</c:v>
                </c:pt>
                <c:pt idx="208">
                  <c:v>96.512986999999995</c:v>
                </c:pt>
                <c:pt idx="209">
                  <c:v>96.613450999999998</c:v>
                </c:pt>
                <c:pt idx="210">
                  <c:v>96.559406999999993</c:v>
                </c:pt>
                <c:pt idx="211">
                  <c:v>96.542167000000006</c:v>
                </c:pt>
                <c:pt idx="212">
                  <c:v>96.358249999999998</c:v>
                </c:pt>
                <c:pt idx="213">
                  <c:v>96.196229999999986</c:v>
                </c:pt>
                <c:pt idx="214">
                  <c:v>96.20974600000001</c:v>
                </c:pt>
                <c:pt idx="215">
                  <c:v>96.232653999999997</c:v>
                </c:pt>
                <c:pt idx="216">
                  <c:v>96.196604999999991</c:v>
                </c:pt>
                <c:pt idx="217">
                  <c:v>96.147015999999994</c:v>
                </c:pt>
                <c:pt idx="218">
                  <c:v>95.999734999999987</c:v>
                </c:pt>
                <c:pt idx="219">
                  <c:v>95.306029000000009</c:v>
                </c:pt>
                <c:pt idx="220">
                  <c:v>95.002753999999982</c:v>
                </c:pt>
                <c:pt idx="221">
                  <c:v>94.80359</c:v>
                </c:pt>
                <c:pt idx="222">
                  <c:v>94.634482999999989</c:v>
                </c:pt>
                <c:pt idx="223">
                  <c:v>94.653323</c:v>
                </c:pt>
                <c:pt idx="224">
                  <c:v>94.912046000000004</c:v>
                </c:pt>
                <c:pt idx="225">
                  <c:v>96.393332999999998</c:v>
                </c:pt>
                <c:pt idx="226">
                  <c:v>97.138126999999997</c:v>
                </c:pt>
                <c:pt idx="227">
                  <c:v>97.192101000000008</c:v>
                </c:pt>
                <c:pt idx="228">
                  <c:v>97.805838999999992</c:v>
                </c:pt>
                <c:pt idx="229">
                  <c:v>98.263275999999991</c:v>
                </c:pt>
                <c:pt idx="230">
                  <c:v>99.364923999999988</c:v>
                </c:pt>
                <c:pt idx="231">
                  <c:v>100.74229299999999</c:v>
                </c:pt>
                <c:pt idx="232">
                  <c:v>101.46819400000001</c:v>
                </c:pt>
                <c:pt idx="233">
                  <c:v>102.12973599999999</c:v>
                </c:pt>
                <c:pt idx="234">
                  <c:v>102.58212699999999</c:v>
                </c:pt>
                <c:pt idx="235">
                  <c:v>102.66679999999999</c:v>
                </c:pt>
                <c:pt idx="236">
                  <c:v>102.599261</c:v>
                </c:pt>
                <c:pt idx="237">
                  <c:v>102.526972</c:v>
                </c:pt>
                <c:pt idx="238">
                  <c:v>102.662329</c:v>
                </c:pt>
                <c:pt idx="239">
                  <c:v>103.370474</c:v>
                </c:pt>
                <c:pt idx="240">
                  <c:v>103.82266499999999</c:v>
                </c:pt>
                <c:pt idx="241">
                  <c:v>104.22351599999999</c:v>
                </c:pt>
                <c:pt idx="242">
                  <c:v>104.22473800000002</c:v>
                </c:pt>
                <c:pt idx="243">
                  <c:v>104.02678699999998</c:v>
                </c:pt>
                <c:pt idx="244">
                  <c:v>103.67020199999999</c:v>
                </c:pt>
                <c:pt idx="245">
                  <c:v>103.695297</c:v>
                </c:pt>
                <c:pt idx="246">
                  <c:v>104.648274</c:v>
                </c:pt>
                <c:pt idx="247">
                  <c:v>105.23825299999999</c:v>
                </c:pt>
                <c:pt idx="248">
                  <c:v>105.95728799999999</c:v>
                </c:pt>
                <c:pt idx="249">
                  <c:v>106.41453199999998</c:v>
                </c:pt>
                <c:pt idx="250">
                  <c:v>106.904702</c:v>
                </c:pt>
                <c:pt idx="251">
                  <c:v>107.10092999999999</c:v>
                </c:pt>
                <c:pt idx="252">
                  <c:v>107.23669500000003</c:v>
                </c:pt>
                <c:pt idx="253">
                  <c:v>107.61287</c:v>
                </c:pt>
                <c:pt idx="254">
                  <c:v>108.571038</c:v>
                </c:pt>
                <c:pt idx="255">
                  <c:v>109.49959299999999</c:v>
                </c:pt>
                <c:pt idx="256">
                  <c:v>110.297523</c:v>
                </c:pt>
                <c:pt idx="257">
                  <c:v>111.042185</c:v>
                </c:pt>
                <c:pt idx="258">
                  <c:v>112.959507</c:v>
                </c:pt>
                <c:pt idx="259">
                  <c:v>114.78663800000001</c:v>
                </c:pt>
                <c:pt idx="260">
                  <c:v>116.026901</c:v>
                </c:pt>
                <c:pt idx="261">
                  <c:v>116.85714299999999</c:v>
                </c:pt>
                <c:pt idx="262">
                  <c:v>117.69308400000001</c:v>
                </c:pt>
                <c:pt idx="263">
                  <c:v>118.439536</c:v>
                </c:pt>
                <c:pt idx="264">
                  <c:v>118.84484700000002</c:v>
                </c:pt>
                <c:pt idx="265">
                  <c:v>119.27641</c:v>
                </c:pt>
                <c:pt idx="266">
                  <c:v>119.438039</c:v>
                </c:pt>
                <c:pt idx="267">
                  <c:v>119.401111</c:v>
                </c:pt>
                <c:pt idx="268">
                  <c:v>116.91113999999999</c:v>
                </c:pt>
                <c:pt idx="269">
                  <c:v>115.060215</c:v>
                </c:pt>
                <c:pt idx="270">
                  <c:v>113.922513</c:v>
                </c:pt>
                <c:pt idx="271">
                  <c:v>112.21504400000001</c:v>
                </c:pt>
                <c:pt idx="272">
                  <c:v>112.02256100000001</c:v>
                </c:pt>
                <c:pt idx="273">
                  <c:v>112.19775800000001</c:v>
                </c:pt>
                <c:pt idx="274">
                  <c:v>112.546851</c:v>
                </c:pt>
                <c:pt idx="275">
                  <c:v>112.51230999999999</c:v>
                </c:pt>
                <c:pt idx="276">
                  <c:v>110.81019999999999</c:v>
                </c:pt>
                <c:pt idx="277">
                  <c:v>109.84891</c:v>
                </c:pt>
                <c:pt idx="278">
                  <c:v>109.452068</c:v>
                </c:pt>
                <c:pt idx="279">
                  <c:v>107.03952900000002</c:v>
                </c:pt>
                <c:pt idx="280">
                  <c:v>102.658131</c:v>
                </c:pt>
                <c:pt idx="281">
                  <c:v>98.622067999999999</c:v>
                </c:pt>
                <c:pt idx="282">
                  <c:v>97.399640999999988</c:v>
                </c:pt>
                <c:pt idx="283">
                  <c:v>95.890529999999998</c:v>
                </c:pt>
                <c:pt idx="284">
                  <c:v>94.832461000000009</c:v>
                </c:pt>
                <c:pt idx="285">
                  <c:v>92.787666000000002</c:v>
                </c:pt>
                <c:pt idx="286">
                  <c:v>91.470286000000002</c:v>
                </c:pt>
                <c:pt idx="287">
                  <c:v>90.156317000000001</c:v>
                </c:pt>
                <c:pt idx="288">
                  <c:v>89.065689000000006</c:v>
                </c:pt>
                <c:pt idx="289">
                  <c:v>88.014310000000009</c:v>
                </c:pt>
                <c:pt idx="290">
                  <c:v>87.344305000000006</c:v>
                </c:pt>
                <c:pt idx="291">
                  <c:v>85.422568999999996</c:v>
                </c:pt>
                <c:pt idx="292">
                  <c:v>86.018714000000003</c:v>
                </c:pt>
                <c:pt idx="293">
                  <c:v>86.194496000000015</c:v>
                </c:pt>
                <c:pt idx="294">
                  <c:v>87.417686000000003</c:v>
                </c:pt>
                <c:pt idx="295">
                  <c:v>88.160800999999992</c:v>
                </c:pt>
                <c:pt idx="296">
                  <c:v>89.276794999999993</c:v>
                </c:pt>
                <c:pt idx="297">
                  <c:v>90.120513000000003</c:v>
                </c:pt>
                <c:pt idx="298">
                  <c:v>90.331889000000018</c:v>
                </c:pt>
                <c:pt idx="299">
                  <c:v>90.28252599999999</c:v>
                </c:pt>
                <c:pt idx="300">
                  <c:v>90.153572000000011</c:v>
                </c:pt>
                <c:pt idx="301">
                  <c:v>90.158703999999986</c:v>
                </c:pt>
                <c:pt idx="302">
                  <c:v>90.164739000000012</c:v>
                </c:pt>
                <c:pt idx="303">
                  <c:v>91.345055000000002</c:v>
                </c:pt>
                <c:pt idx="304">
                  <c:v>93.717652999999999</c:v>
                </c:pt>
                <c:pt idx="305">
                  <c:v>94.108026999999993</c:v>
                </c:pt>
                <c:pt idx="306">
                  <c:v>94.623217999999994</c:v>
                </c:pt>
                <c:pt idx="307">
                  <c:v>95.133962000000011</c:v>
                </c:pt>
                <c:pt idx="308">
                  <c:v>95.595408000000006</c:v>
                </c:pt>
                <c:pt idx="309">
                  <c:v>96.586976000000007</c:v>
                </c:pt>
                <c:pt idx="310">
                  <c:v>97.544747999999998</c:v>
                </c:pt>
                <c:pt idx="311">
                  <c:v>98.899267000000009</c:v>
                </c:pt>
                <c:pt idx="312">
                  <c:v>99.385001999999986</c:v>
                </c:pt>
                <c:pt idx="313">
                  <c:v>100.58954800000001</c:v>
                </c:pt>
                <c:pt idx="314">
                  <c:v>101.97936300000001</c:v>
                </c:pt>
                <c:pt idx="315">
                  <c:v>102.80786200000001</c:v>
                </c:pt>
                <c:pt idx="316">
                  <c:v>103.302665</c:v>
                </c:pt>
                <c:pt idx="317">
                  <c:v>103.566712</c:v>
                </c:pt>
                <c:pt idx="318">
                  <c:v>102.784542</c:v>
                </c:pt>
                <c:pt idx="319">
                  <c:v>102.219436</c:v>
                </c:pt>
                <c:pt idx="320">
                  <c:v>102.17393200000001</c:v>
                </c:pt>
                <c:pt idx="321">
                  <c:v>102.35533099999999</c:v>
                </c:pt>
                <c:pt idx="322">
                  <c:v>103.011629</c:v>
                </c:pt>
                <c:pt idx="323">
                  <c:v>103.955395</c:v>
                </c:pt>
                <c:pt idx="324">
                  <c:v>104.69857999999999</c:v>
                </c:pt>
                <c:pt idx="325">
                  <c:v>105.10995600000001</c:v>
                </c:pt>
                <c:pt idx="326">
                  <c:v>106.850234</c:v>
                </c:pt>
                <c:pt idx="327">
                  <c:v>106.431934</c:v>
                </c:pt>
                <c:pt idx="328">
                  <c:v>105.95612400000002</c:v>
                </c:pt>
                <c:pt idx="329">
                  <c:v>105.43691600000001</c:v>
                </c:pt>
                <c:pt idx="330">
                  <c:v>104.867458</c:v>
                </c:pt>
                <c:pt idx="331">
                  <c:v>104.71270100000001</c:v>
                </c:pt>
                <c:pt idx="332">
                  <c:v>105.08438200000001</c:v>
                </c:pt>
                <c:pt idx="333">
                  <c:v>106.75587300000001</c:v>
                </c:pt>
                <c:pt idx="334">
                  <c:v>107.43145800000001</c:v>
                </c:pt>
                <c:pt idx="335">
                  <c:v>108.10007800000001</c:v>
                </c:pt>
                <c:pt idx="336">
                  <c:v>108.483895</c:v>
                </c:pt>
                <c:pt idx="337">
                  <c:v>108.73341000000001</c:v>
                </c:pt>
                <c:pt idx="338">
                  <c:v>108.79216099999999</c:v>
                </c:pt>
                <c:pt idx="339">
                  <c:v>108.637429</c:v>
                </c:pt>
                <c:pt idx="340">
                  <c:v>108.49736899999999</c:v>
                </c:pt>
                <c:pt idx="341">
                  <c:v>107.466071</c:v>
                </c:pt>
                <c:pt idx="342">
                  <c:v>107.44304199999999</c:v>
                </c:pt>
                <c:pt idx="343">
                  <c:v>109.34044399999999</c:v>
                </c:pt>
                <c:pt idx="344">
                  <c:v>110.72232100000001</c:v>
                </c:pt>
                <c:pt idx="345">
                  <c:v>111.601865</c:v>
                </c:pt>
                <c:pt idx="346">
                  <c:v>111.86565400000002</c:v>
                </c:pt>
                <c:pt idx="347">
                  <c:v>111.90562199999999</c:v>
                </c:pt>
                <c:pt idx="348">
                  <c:v>111.95014099999999</c:v>
                </c:pt>
                <c:pt idx="349">
                  <c:v>111.892903</c:v>
                </c:pt>
                <c:pt idx="350">
                  <c:v>111.56485600000001</c:v>
                </c:pt>
                <c:pt idx="351">
                  <c:v>112.41734299999999</c:v>
                </c:pt>
                <c:pt idx="352">
                  <c:v>113.71174400000002</c:v>
                </c:pt>
                <c:pt idx="353">
                  <c:v>115.458187</c:v>
                </c:pt>
                <c:pt idx="354">
                  <c:v>116.590958</c:v>
                </c:pt>
                <c:pt idx="355">
                  <c:v>117.28185100000002</c:v>
                </c:pt>
                <c:pt idx="356">
                  <c:v>119.286053</c:v>
                </c:pt>
                <c:pt idx="357">
                  <c:v>119.94229500000002</c:v>
                </c:pt>
                <c:pt idx="358">
                  <c:v>120.554956</c:v>
                </c:pt>
                <c:pt idx="359">
                  <c:v>120.987002</c:v>
                </c:pt>
                <c:pt idx="360">
                  <c:v>121.18373300000002</c:v>
                </c:pt>
                <c:pt idx="361">
                  <c:v>121.310311</c:v>
                </c:pt>
                <c:pt idx="362">
                  <c:v>121.30394699999999</c:v>
                </c:pt>
                <c:pt idx="363">
                  <c:v>119.92543199999999</c:v>
                </c:pt>
                <c:pt idx="364">
                  <c:v>118.542993</c:v>
                </c:pt>
                <c:pt idx="365">
                  <c:v>118.204835</c:v>
                </c:pt>
                <c:pt idx="366">
                  <c:v>117.86583200000001</c:v>
                </c:pt>
                <c:pt idx="367">
                  <c:v>117.80199100000002</c:v>
                </c:pt>
                <c:pt idx="368">
                  <c:v>117.877241</c:v>
                </c:pt>
                <c:pt idx="369">
                  <c:v>117.90912900000001</c:v>
                </c:pt>
                <c:pt idx="370">
                  <c:v>117.39348100000001</c:v>
                </c:pt>
                <c:pt idx="371">
                  <c:v>116.84867799999999</c:v>
                </c:pt>
                <c:pt idx="372">
                  <c:v>116.61429799999999</c:v>
                </c:pt>
                <c:pt idx="373">
                  <c:v>116.50902600000001</c:v>
                </c:pt>
                <c:pt idx="374">
                  <c:v>116.345645</c:v>
                </c:pt>
                <c:pt idx="375">
                  <c:v>116.337238</c:v>
                </c:pt>
                <c:pt idx="376">
                  <c:v>115.64259799999999</c:v>
                </c:pt>
                <c:pt idx="377">
                  <c:v>114.98343899999999</c:v>
                </c:pt>
                <c:pt idx="378">
                  <c:v>114.59094599999999</c:v>
                </c:pt>
                <c:pt idx="379">
                  <c:v>114.656544</c:v>
                </c:pt>
                <c:pt idx="380">
                  <c:v>115.06469100000001</c:v>
                </c:pt>
                <c:pt idx="381">
                  <c:v>115.394465</c:v>
                </c:pt>
                <c:pt idx="382">
                  <c:v>116.01308499999999</c:v>
                </c:pt>
                <c:pt idx="383">
                  <c:v>116.78295899999999</c:v>
                </c:pt>
                <c:pt idx="384">
                  <c:v>117.283602</c:v>
                </c:pt>
                <c:pt idx="385">
                  <c:v>117.73926400000002</c:v>
                </c:pt>
                <c:pt idx="386">
                  <c:v>118.17751500000001</c:v>
                </c:pt>
                <c:pt idx="387">
                  <c:v>118.671395</c:v>
                </c:pt>
                <c:pt idx="388">
                  <c:v>118.797061</c:v>
                </c:pt>
                <c:pt idx="389">
                  <c:v>118.98856600000001</c:v>
                </c:pt>
                <c:pt idx="390">
                  <c:v>119.207667</c:v>
                </c:pt>
                <c:pt idx="391">
                  <c:v>120.541506</c:v>
                </c:pt>
                <c:pt idx="392">
                  <c:v>121.681916</c:v>
                </c:pt>
                <c:pt idx="393">
                  <c:v>122.309134</c:v>
                </c:pt>
                <c:pt idx="394">
                  <c:v>123.441238</c:v>
                </c:pt>
                <c:pt idx="395">
                  <c:v>124.85238899999999</c:v>
                </c:pt>
                <c:pt idx="396">
                  <c:v>127.398126</c:v>
                </c:pt>
                <c:pt idx="397">
                  <c:v>127.87220300000001</c:v>
                </c:pt>
                <c:pt idx="398">
                  <c:v>128.352261</c:v>
                </c:pt>
                <c:pt idx="399">
                  <c:v>128.547955</c:v>
                </c:pt>
                <c:pt idx="400">
                  <c:v>128.63559800000002</c:v>
                </c:pt>
                <c:pt idx="401">
                  <c:v>128.725403</c:v>
                </c:pt>
                <c:pt idx="402">
                  <c:v>128.91914499999999</c:v>
                </c:pt>
              </c:numCache>
            </c:numRef>
          </c:val>
        </c:ser>
        <c:ser>
          <c:idx val="1"/>
          <c:order val="1"/>
          <c:tx>
            <c:strRef>
              <c:f>Petrol!$F$1</c:f>
              <c:strCache>
                <c:ptCount val="1"/>
                <c:pt idx="0">
                  <c:v>Petrol at Pump Ex VAT (p/l)</c:v>
                </c:pt>
              </c:strCache>
            </c:strRef>
          </c:tx>
          <c:marker>
            <c:symbol val="none"/>
          </c:marker>
          <c:cat>
            <c:numRef>
              <c:f>Petrol!$A$2:$A$404</c:f>
              <c:numCache>
                <c:formatCode>dd/mm/yyyy</c:formatCode>
                <c:ptCount val="403"/>
                <c:pt idx="0">
                  <c:v>37781</c:v>
                </c:pt>
                <c:pt idx="1">
                  <c:v>37788</c:v>
                </c:pt>
                <c:pt idx="2">
                  <c:v>37795</c:v>
                </c:pt>
                <c:pt idx="3">
                  <c:v>37802</c:v>
                </c:pt>
                <c:pt idx="4">
                  <c:v>37809</c:v>
                </c:pt>
                <c:pt idx="5">
                  <c:v>37816</c:v>
                </c:pt>
                <c:pt idx="6">
                  <c:v>37823</c:v>
                </c:pt>
                <c:pt idx="7">
                  <c:v>37830</c:v>
                </c:pt>
                <c:pt idx="8">
                  <c:v>37837</c:v>
                </c:pt>
                <c:pt idx="9">
                  <c:v>37844</c:v>
                </c:pt>
                <c:pt idx="10">
                  <c:v>37851</c:v>
                </c:pt>
                <c:pt idx="11">
                  <c:v>37859</c:v>
                </c:pt>
                <c:pt idx="12">
                  <c:v>37865</c:v>
                </c:pt>
                <c:pt idx="13">
                  <c:v>37872</c:v>
                </c:pt>
                <c:pt idx="14">
                  <c:v>37879</c:v>
                </c:pt>
                <c:pt idx="15">
                  <c:v>37886</c:v>
                </c:pt>
                <c:pt idx="16">
                  <c:v>37893</c:v>
                </c:pt>
                <c:pt idx="17">
                  <c:v>37900</c:v>
                </c:pt>
                <c:pt idx="18">
                  <c:v>37907</c:v>
                </c:pt>
                <c:pt idx="19">
                  <c:v>37914</c:v>
                </c:pt>
                <c:pt idx="20">
                  <c:v>37921</c:v>
                </c:pt>
                <c:pt idx="21">
                  <c:v>37928</c:v>
                </c:pt>
                <c:pt idx="22">
                  <c:v>37935</c:v>
                </c:pt>
                <c:pt idx="23">
                  <c:v>37942</c:v>
                </c:pt>
                <c:pt idx="24">
                  <c:v>37949</c:v>
                </c:pt>
                <c:pt idx="25">
                  <c:v>37956</c:v>
                </c:pt>
                <c:pt idx="26">
                  <c:v>37963</c:v>
                </c:pt>
                <c:pt idx="27">
                  <c:v>37970</c:v>
                </c:pt>
                <c:pt idx="28">
                  <c:v>37977</c:v>
                </c:pt>
                <c:pt idx="29">
                  <c:v>37984</c:v>
                </c:pt>
                <c:pt idx="30">
                  <c:v>37991</c:v>
                </c:pt>
                <c:pt idx="31">
                  <c:v>37998</c:v>
                </c:pt>
                <c:pt idx="32">
                  <c:v>38005</c:v>
                </c:pt>
                <c:pt idx="33">
                  <c:v>38012</c:v>
                </c:pt>
                <c:pt idx="34">
                  <c:v>38019</c:v>
                </c:pt>
                <c:pt idx="35">
                  <c:v>38026</c:v>
                </c:pt>
                <c:pt idx="36">
                  <c:v>38033</c:v>
                </c:pt>
                <c:pt idx="37">
                  <c:v>38040</c:v>
                </c:pt>
                <c:pt idx="38">
                  <c:v>38047</c:v>
                </c:pt>
                <c:pt idx="39">
                  <c:v>38054</c:v>
                </c:pt>
                <c:pt idx="40">
                  <c:v>38061</c:v>
                </c:pt>
                <c:pt idx="41">
                  <c:v>38068</c:v>
                </c:pt>
                <c:pt idx="42">
                  <c:v>38075</c:v>
                </c:pt>
                <c:pt idx="43">
                  <c:v>38082</c:v>
                </c:pt>
                <c:pt idx="44">
                  <c:v>38089</c:v>
                </c:pt>
                <c:pt idx="45">
                  <c:v>38096</c:v>
                </c:pt>
                <c:pt idx="46">
                  <c:v>38103</c:v>
                </c:pt>
                <c:pt idx="47">
                  <c:v>38111</c:v>
                </c:pt>
                <c:pt idx="48">
                  <c:v>38117</c:v>
                </c:pt>
                <c:pt idx="49">
                  <c:v>38124</c:v>
                </c:pt>
                <c:pt idx="50">
                  <c:v>38131</c:v>
                </c:pt>
                <c:pt idx="51">
                  <c:v>38138</c:v>
                </c:pt>
                <c:pt idx="52">
                  <c:v>38145</c:v>
                </c:pt>
                <c:pt idx="53">
                  <c:v>38152</c:v>
                </c:pt>
                <c:pt idx="54">
                  <c:v>38159</c:v>
                </c:pt>
                <c:pt idx="55">
                  <c:v>38166</c:v>
                </c:pt>
                <c:pt idx="56">
                  <c:v>38173</c:v>
                </c:pt>
                <c:pt idx="57">
                  <c:v>38180</c:v>
                </c:pt>
                <c:pt idx="58">
                  <c:v>38187</c:v>
                </c:pt>
                <c:pt idx="59">
                  <c:v>38194</c:v>
                </c:pt>
                <c:pt idx="60">
                  <c:v>38201</c:v>
                </c:pt>
                <c:pt idx="61">
                  <c:v>38208</c:v>
                </c:pt>
                <c:pt idx="62">
                  <c:v>38215</c:v>
                </c:pt>
                <c:pt idx="63">
                  <c:v>38222</c:v>
                </c:pt>
                <c:pt idx="64">
                  <c:v>38230</c:v>
                </c:pt>
                <c:pt idx="65">
                  <c:v>38236</c:v>
                </c:pt>
                <c:pt idx="66">
                  <c:v>38243</c:v>
                </c:pt>
                <c:pt idx="67">
                  <c:v>38250</c:v>
                </c:pt>
                <c:pt idx="68">
                  <c:v>38257</c:v>
                </c:pt>
                <c:pt idx="69">
                  <c:v>38264</c:v>
                </c:pt>
                <c:pt idx="70">
                  <c:v>38271</c:v>
                </c:pt>
                <c:pt idx="71">
                  <c:v>38278</c:v>
                </c:pt>
                <c:pt idx="72">
                  <c:v>38285</c:v>
                </c:pt>
                <c:pt idx="73">
                  <c:v>38292</c:v>
                </c:pt>
                <c:pt idx="74">
                  <c:v>38299</c:v>
                </c:pt>
                <c:pt idx="75">
                  <c:v>38306</c:v>
                </c:pt>
                <c:pt idx="76">
                  <c:v>38313</c:v>
                </c:pt>
                <c:pt idx="77">
                  <c:v>38320</c:v>
                </c:pt>
                <c:pt idx="78">
                  <c:v>38327</c:v>
                </c:pt>
                <c:pt idx="79">
                  <c:v>38334</c:v>
                </c:pt>
                <c:pt idx="80">
                  <c:v>38341</c:v>
                </c:pt>
                <c:pt idx="81">
                  <c:v>38348</c:v>
                </c:pt>
                <c:pt idx="82">
                  <c:v>38355</c:v>
                </c:pt>
                <c:pt idx="83">
                  <c:v>38362</c:v>
                </c:pt>
                <c:pt idx="84">
                  <c:v>38369</c:v>
                </c:pt>
                <c:pt idx="85">
                  <c:v>38376</c:v>
                </c:pt>
                <c:pt idx="86">
                  <c:v>38383</c:v>
                </c:pt>
                <c:pt idx="87">
                  <c:v>38390</c:v>
                </c:pt>
                <c:pt idx="88">
                  <c:v>38397</c:v>
                </c:pt>
                <c:pt idx="89">
                  <c:v>38404</c:v>
                </c:pt>
                <c:pt idx="90">
                  <c:v>38411</c:v>
                </c:pt>
                <c:pt idx="91">
                  <c:v>38418</c:v>
                </c:pt>
                <c:pt idx="92">
                  <c:v>38425</c:v>
                </c:pt>
                <c:pt idx="93">
                  <c:v>38432</c:v>
                </c:pt>
                <c:pt idx="94">
                  <c:v>38439</c:v>
                </c:pt>
                <c:pt idx="95">
                  <c:v>38446</c:v>
                </c:pt>
                <c:pt idx="96">
                  <c:v>38453</c:v>
                </c:pt>
                <c:pt idx="97">
                  <c:v>38460</c:v>
                </c:pt>
                <c:pt idx="98">
                  <c:v>38467</c:v>
                </c:pt>
                <c:pt idx="99">
                  <c:v>38474</c:v>
                </c:pt>
                <c:pt idx="100">
                  <c:v>38481</c:v>
                </c:pt>
                <c:pt idx="101">
                  <c:v>38488</c:v>
                </c:pt>
                <c:pt idx="102">
                  <c:v>38495</c:v>
                </c:pt>
                <c:pt idx="103">
                  <c:v>38502</c:v>
                </c:pt>
                <c:pt idx="104">
                  <c:v>38509</c:v>
                </c:pt>
                <c:pt idx="105">
                  <c:v>38516</c:v>
                </c:pt>
                <c:pt idx="106">
                  <c:v>38523</c:v>
                </c:pt>
                <c:pt idx="107">
                  <c:v>38530</c:v>
                </c:pt>
                <c:pt idx="108">
                  <c:v>38537</c:v>
                </c:pt>
                <c:pt idx="109">
                  <c:v>38544</c:v>
                </c:pt>
                <c:pt idx="110">
                  <c:v>38551</c:v>
                </c:pt>
                <c:pt idx="111">
                  <c:v>38558</c:v>
                </c:pt>
                <c:pt idx="112">
                  <c:v>38565</c:v>
                </c:pt>
                <c:pt idx="113">
                  <c:v>38572</c:v>
                </c:pt>
                <c:pt idx="114">
                  <c:v>38579</c:v>
                </c:pt>
                <c:pt idx="115">
                  <c:v>38586</c:v>
                </c:pt>
                <c:pt idx="116">
                  <c:v>38593</c:v>
                </c:pt>
                <c:pt idx="117">
                  <c:v>38600</c:v>
                </c:pt>
                <c:pt idx="118">
                  <c:v>38607</c:v>
                </c:pt>
                <c:pt idx="119">
                  <c:v>38614</c:v>
                </c:pt>
                <c:pt idx="120">
                  <c:v>38621</c:v>
                </c:pt>
                <c:pt idx="121">
                  <c:v>38628</c:v>
                </c:pt>
                <c:pt idx="122">
                  <c:v>38635</c:v>
                </c:pt>
                <c:pt idx="123">
                  <c:v>38642</c:v>
                </c:pt>
                <c:pt idx="124">
                  <c:v>38649</c:v>
                </c:pt>
                <c:pt idx="125">
                  <c:v>38656</c:v>
                </c:pt>
                <c:pt idx="126">
                  <c:v>38663</c:v>
                </c:pt>
                <c:pt idx="127">
                  <c:v>38670</c:v>
                </c:pt>
                <c:pt idx="128">
                  <c:v>38677</c:v>
                </c:pt>
                <c:pt idx="129">
                  <c:v>38684</c:v>
                </c:pt>
                <c:pt idx="130">
                  <c:v>38691</c:v>
                </c:pt>
                <c:pt idx="131">
                  <c:v>38698</c:v>
                </c:pt>
                <c:pt idx="132">
                  <c:v>38705</c:v>
                </c:pt>
                <c:pt idx="133">
                  <c:v>38712</c:v>
                </c:pt>
                <c:pt idx="134">
                  <c:v>38719</c:v>
                </c:pt>
                <c:pt idx="135">
                  <c:v>38726</c:v>
                </c:pt>
                <c:pt idx="136">
                  <c:v>38733</c:v>
                </c:pt>
                <c:pt idx="137">
                  <c:v>38740</c:v>
                </c:pt>
                <c:pt idx="138">
                  <c:v>38747</c:v>
                </c:pt>
                <c:pt idx="139">
                  <c:v>38754</c:v>
                </c:pt>
                <c:pt idx="140">
                  <c:v>38761</c:v>
                </c:pt>
                <c:pt idx="141">
                  <c:v>38768</c:v>
                </c:pt>
                <c:pt idx="142">
                  <c:v>38775</c:v>
                </c:pt>
                <c:pt idx="143">
                  <c:v>38782</c:v>
                </c:pt>
                <c:pt idx="144">
                  <c:v>38789</c:v>
                </c:pt>
                <c:pt idx="145">
                  <c:v>38796</c:v>
                </c:pt>
                <c:pt idx="146">
                  <c:v>38803</c:v>
                </c:pt>
                <c:pt idx="147">
                  <c:v>38810</c:v>
                </c:pt>
                <c:pt idx="148">
                  <c:v>38817</c:v>
                </c:pt>
                <c:pt idx="149">
                  <c:v>38825</c:v>
                </c:pt>
                <c:pt idx="150">
                  <c:v>38831</c:v>
                </c:pt>
                <c:pt idx="151">
                  <c:v>38838</c:v>
                </c:pt>
                <c:pt idx="152">
                  <c:v>38845</c:v>
                </c:pt>
                <c:pt idx="153">
                  <c:v>38852</c:v>
                </c:pt>
                <c:pt idx="154">
                  <c:v>38859</c:v>
                </c:pt>
                <c:pt idx="155">
                  <c:v>38866</c:v>
                </c:pt>
                <c:pt idx="156">
                  <c:v>38873</c:v>
                </c:pt>
                <c:pt idx="157">
                  <c:v>38880</c:v>
                </c:pt>
                <c:pt idx="158">
                  <c:v>38887</c:v>
                </c:pt>
                <c:pt idx="159">
                  <c:v>38894</c:v>
                </c:pt>
                <c:pt idx="160">
                  <c:v>38901</c:v>
                </c:pt>
                <c:pt idx="161">
                  <c:v>38908</c:v>
                </c:pt>
                <c:pt idx="162">
                  <c:v>38915</c:v>
                </c:pt>
                <c:pt idx="163">
                  <c:v>38922</c:v>
                </c:pt>
                <c:pt idx="164">
                  <c:v>38929</c:v>
                </c:pt>
                <c:pt idx="165">
                  <c:v>38936</c:v>
                </c:pt>
                <c:pt idx="166">
                  <c:v>38943</c:v>
                </c:pt>
                <c:pt idx="167">
                  <c:v>38950</c:v>
                </c:pt>
                <c:pt idx="168">
                  <c:v>38957</c:v>
                </c:pt>
                <c:pt idx="169">
                  <c:v>38964</c:v>
                </c:pt>
                <c:pt idx="170">
                  <c:v>38971</c:v>
                </c:pt>
                <c:pt idx="171">
                  <c:v>38978</c:v>
                </c:pt>
                <c:pt idx="172">
                  <c:v>38985</c:v>
                </c:pt>
                <c:pt idx="173">
                  <c:v>38992</c:v>
                </c:pt>
                <c:pt idx="174">
                  <c:v>38999</c:v>
                </c:pt>
                <c:pt idx="175">
                  <c:v>39006</c:v>
                </c:pt>
                <c:pt idx="176">
                  <c:v>39013</c:v>
                </c:pt>
                <c:pt idx="177">
                  <c:v>39020</c:v>
                </c:pt>
                <c:pt idx="178">
                  <c:v>39027</c:v>
                </c:pt>
                <c:pt idx="179">
                  <c:v>39034</c:v>
                </c:pt>
                <c:pt idx="180">
                  <c:v>39041</c:v>
                </c:pt>
                <c:pt idx="181">
                  <c:v>39048</c:v>
                </c:pt>
                <c:pt idx="182">
                  <c:v>39055</c:v>
                </c:pt>
                <c:pt idx="183">
                  <c:v>39062</c:v>
                </c:pt>
                <c:pt idx="184">
                  <c:v>39069</c:v>
                </c:pt>
                <c:pt idx="185">
                  <c:v>39076</c:v>
                </c:pt>
                <c:pt idx="186">
                  <c:v>39083</c:v>
                </c:pt>
                <c:pt idx="187">
                  <c:v>39090</c:v>
                </c:pt>
                <c:pt idx="188">
                  <c:v>39097</c:v>
                </c:pt>
                <c:pt idx="189">
                  <c:v>39104</c:v>
                </c:pt>
                <c:pt idx="190">
                  <c:v>39111</c:v>
                </c:pt>
                <c:pt idx="191">
                  <c:v>39118</c:v>
                </c:pt>
                <c:pt idx="192">
                  <c:v>39125</c:v>
                </c:pt>
                <c:pt idx="193">
                  <c:v>39132</c:v>
                </c:pt>
                <c:pt idx="194">
                  <c:v>39139</c:v>
                </c:pt>
                <c:pt idx="195">
                  <c:v>39146</c:v>
                </c:pt>
                <c:pt idx="196">
                  <c:v>39153</c:v>
                </c:pt>
                <c:pt idx="197">
                  <c:v>39160</c:v>
                </c:pt>
                <c:pt idx="198">
                  <c:v>39167</c:v>
                </c:pt>
                <c:pt idx="199">
                  <c:v>39174</c:v>
                </c:pt>
                <c:pt idx="200">
                  <c:v>39182</c:v>
                </c:pt>
                <c:pt idx="201">
                  <c:v>39188</c:v>
                </c:pt>
                <c:pt idx="202">
                  <c:v>39195</c:v>
                </c:pt>
                <c:pt idx="203">
                  <c:v>39202</c:v>
                </c:pt>
                <c:pt idx="204">
                  <c:v>39209</c:v>
                </c:pt>
                <c:pt idx="205">
                  <c:v>39216</c:v>
                </c:pt>
                <c:pt idx="206">
                  <c:v>39223</c:v>
                </c:pt>
                <c:pt idx="207">
                  <c:v>39230</c:v>
                </c:pt>
                <c:pt idx="208">
                  <c:v>39237</c:v>
                </c:pt>
                <c:pt idx="209">
                  <c:v>39244</c:v>
                </c:pt>
                <c:pt idx="210">
                  <c:v>39251</c:v>
                </c:pt>
                <c:pt idx="211">
                  <c:v>39258</c:v>
                </c:pt>
                <c:pt idx="212">
                  <c:v>39265</c:v>
                </c:pt>
                <c:pt idx="213">
                  <c:v>39272</c:v>
                </c:pt>
                <c:pt idx="214">
                  <c:v>39279</c:v>
                </c:pt>
                <c:pt idx="215">
                  <c:v>39286</c:v>
                </c:pt>
                <c:pt idx="216">
                  <c:v>39293</c:v>
                </c:pt>
                <c:pt idx="217">
                  <c:v>39300</c:v>
                </c:pt>
                <c:pt idx="218">
                  <c:v>39307</c:v>
                </c:pt>
                <c:pt idx="219">
                  <c:v>39314</c:v>
                </c:pt>
                <c:pt idx="220">
                  <c:v>39321</c:v>
                </c:pt>
                <c:pt idx="221">
                  <c:v>39328</c:v>
                </c:pt>
                <c:pt idx="222">
                  <c:v>39335</c:v>
                </c:pt>
                <c:pt idx="223">
                  <c:v>39342</c:v>
                </c:pt>
                <c:pt idx="224">
                  <c:v>39349</c:v>
                </c:pt>
                <c:pt idx="225">
                  <c:v>39356</c:v>
                </c:pt>
                <c:pt idx="226">
                  <c:v>39363</c:v>
                </c:pt>
                <c:pt idx="227">
                  <c:v>39370</c:v>
                </c:pt>
                <c:pt idx="228">
                  <c:v>39377</c:v>
                </c:pt>
                <c:pt idx="229">
                  <c:v>39384</c:v>
                </c:pt>
                <c:pt idx="230">
                  <c:v>39391</c:v>
                </c:pt>
                <c:pt idx="231">
                  <c:v>39398</c:v>
                </c:pt>
                <c:pt idx="232">
                  <c:v>39405</c:v>
                </c:pt>
                <c:pt idx="233">
                  <c:v>39412</c:v>
                </c:pt>
                <c:pt idx="234">
                  <c:v>39419</c:v>
                </c:pt>
                <c:pt idx="235">
                  <c:v>39426</c:v>
                </c:pt>
                <c:pt idx="236">
                  <c:v>39433</c:v>
                </c:pt>
                <c:pt idx="237">
                  <c:v>39440</c:v>
                </c:pt>
                <c:pt idx="238">
                  <c:v>39447</c:v>
                </c:pt>
                <c:pt idx="239">
                  <c:v>39454</c:v>
                </c:pt>
                <c:pt idx="240">
                  <c:v>39461</c:v>
                </c:pt>
                <c:pt idx="241">
                  <c:v>39468</c:v>
                </c:pt>
                <c:pt idx="242">
                  <c:v>39475</c:v>
                </c:pt>
                <c:pt idx="243">
                  <c:v>39482</c:v>
                </c:pt>
                <c:pt idx="244">
                  <c:v>39489</c:v>
                </c:pt>
                <c:pt idx="245">
                  <c:v>39496</c:v>
                </c:pt>
                <c:pt idx="246">
                  <c:v>39503</c:v>
                </c:pt>
                <c:pt idx="247">
                  <c:v>39510</c:v>
                </c:pt>
                <c:pt idx="248">
                  <c:v>39517</c:v>
                </c:pt>
                <c:pt idx="249">
                  <c:v>39524</c:v>
                </c:pt>
                <c:pt idx="250">
                  <c:v>39531</c:v>
                </c:pt>
                <c:pt idx="251">
                  <c:v>39538</c:v>
                </c:pt>
                <c:pt idx="252">
                  <c:v>39545</c:v>
                </c:pt>
                <c:pt idx="253">
                  <c:v>39552</c:v>
                </c:pt>
                <c:pt idx="254">
                  <c:v>39559</c:v>
                </c:pt>
                <c:pt idx="255">
                  <c:v>39566</c:v>
                </c:pt>
                <c:pt idx="256">
                  <c:v>39573</c:v>
                </c:pt>
                <c:pt idx="257">
                  <c:v>39580</c:v>
                </c:pt>
                <c:pt idx="258">
                  <c:v>39587</c:v>
                </c:pt>
                <c:pt idx="259">
                  <c:v>39594</c:v>
                </c:pt>
                <c:pt idx="260">
                  <c:v>39601</c:v>
                </c:pt>
                <c:pt idx="261">
                  <c:v>39608</c:v>
                </c:pt>
                <c:pt idx="262">
                  <c:v>39615</c:v>
                </c:pt>
                <c:pt idx="263">
                  <c:v>39622</c:v>
                </c:pt>
                <c:pt idx="264">
                  <c:v>39629</c:v>
                </c:pt>
                <c:pt idx="265">
                  <c:v>39636</c:v>
                </c:pt>
                <c:pt idx="266">
                  <c:v>39643</c:v>
                </c:pt>
                <c:pt idx="267">
                  <c:v>39650</c:v>
                </c:pt>
                <c:pt idx="268">
                  <c:v>39657</c:v>
                </c:pt>
                <c:pt idx="269">
                  <c:v>39664</c:v>
                </c:pt>
                <c:pt idx="270">
                  <c:v>39671</c:v>
                </c:pt>
                <c:pt idx="271">
                  <c:v>39678</c:v>
                </c:pt>
                <c:pt idx="272">
                  <c:v>39685</c:v>
                </c:pt>
                <c:pt idx="273">
                  <c:v>39692</c:v>
                </c:pt>
                <c:pt idx="274">
                  <c:v>39699</c:v>
                </c:pt>
                <c:pt idx="275">
                  <c:v>39706</c:v>
                </c:pt>
                <c:pt idx="276">
                  <c:v>39713</c:v>
                </c:pt>
                <c:pt idx="277">
                  <c:v>39720</c:v>
                </c:pt>
                <c:pt idx="278">
                  <c:v>39727</c:v>
                </c:pt>
                <c:pt idx="279">
                  <c:v>39734</c:v>
                </c:pt>
                <c:pt idx="280">
                  <c:v>39741</c:v>
                </c:pt>
                <c:pt idx="281">
                  <c:v>39748</c:v>
                </c:pt>
                <c:pt idx="282">
                  <c:v>39755</c:v>
                </c:pt>
                <c:pt idx="283">
                  <c:v>39762</c:v>
                </c:pt>
                <c:pt idx="284">
                  <c:v>39769</c:v>
                </c:pt>
                <c:pt idx="285">
                  <c:v>39776</c:v>
                </c:pt>
                <c:pt idx="286">
                  <c:v>39783</c:v>
                </c:pt>
                <c:pt idx="287">
                  <c:v>39790</c:v>
                </c:pt>
                <c:pt idx="288">
                  <c:v>39797</c:v>
                </c:pt>
                <c:pt idx="289">
                  <c:v>39804</c:v>
                </c:pt>
                <c:pt idx="290">
                  <c:v>39811</c:v>
                </c:pt>
                <c:pt idx="291">
                  <c:v>39818</c:v>
                </c:pt>
                <c:pt idx="292">
                  <c:v>39825</c:v>
                </c:pt>
                <c:pt idx="293">
                  <c:v>39832</c:v>
                </c:pt>
                <c:pt idx="294">
                  <c:v>39839</c:v>
                </c:pt>
                <c:pt idx="295">
                  <c:v>39846</c:v>
                </c:pt>
                <c:pt idx="296">
                  <c:v>39853</c:v>
                </c:pt>
                <c:pt idx="297">
                  <c:v>39860</c:v>
                </c:pt>
                <c:pt idx="298">
                  <c:v>39867</c:v>
                </c:pt>
                <c:pt idx="299">
                  <c:v>39874</c:v>
                </c:pt>
                <c:pt idx="300">
                  <c:v>39881</c:v>
                </c:pt>
                <c:pt idx="301">
                  <c:v>39888</c:v>
                </c:pt>
                <c:pt idx="302">
                  <c:v>39895</c:v>
                </c:pt>
                <c:pt idx="303">
                  <c:v>39902</c:v>
                </c:pt>
                <c:pt idx="304">
                  <c:v>39909</c:v>
                </c:pt>
                <c:pt idx="305">
                  <c:v>39916</c:v>
                </c:pt>
                <c:pt idx="306">
                  <c:v>39923</c:v>
                </c:pt>
                <c:pt idx="307">
                  <c:v>39930</c:v>
                </c:pt>
                <c:pt idx="308">
                  <c:v>39937</c:v>
                </c:pt>
                <c:pt idx="309">
                  <c:v>39944</c:v>
                </c:pt>
                <c:pt idx="310">
                  <c:v>39951</c:v>
                </c:pt>
                <c:pt idx="311">
                  <c:v>39958</c:v>
                </c:pt>
                <c:pt idx="312">
                  <c:v>39965</c:v>
                </c:pt>
                <c:pt idx="313">
                  <c:v>39972</c:v>
                </c:pt>
                <c:pt idx="314">
                  <c:v>39979</c:v>
                </c:pt>
                <c:pt idx="315">
                  <c:v>39986</c:v>
                </c:pt>
                <c:pt idx="316">
                  <c:v>39993</c:v>
                </c:pt>
                <c:pt idx="317">
                  <c:v>40000</c:v>
                </c:pt>
                <c:pt idx="318">
                  <c:v>40007</c:v>
                </c:pt>
                <c:pt idx="319">
                  <c:v>40014</c:v>
                </c:pt>
                <c:pt idx="320">
                  <c:v>40021</c:v>
                </c:pt>
                <c:pt idx="321">
                  <c:v>40028</c:v>
                </c:pt>
                <c:pt idx="322">
                  <c:v>40035</c:v>
                </c:pt>
                <c:pt idx="323">
                  <c:v>40042</c:v>
                </c:pt>
                <c:pt idx="324">
                  <c:v>40049</c:v>
                </c:pt>
                <c:pt idx="325">
                  <c:v>40056</c:v>
                </c:pt>
                <c:pt idx="326">
                  <c:v>40063</c:v>
                </c:pt>
                <c:pt idx="327">
                  <c:v>40070</c:v>
                </c:pt>
                <c:pt idx="328">
                  <c:v>40077</c:v>
                </c:pt>
                <c:pt idx="329">
                  <c:v>40084</c:v>
                </c:pt>
                <c:pt idx="330">
                  <c:v>40091</c:v>
                </c:pt>
                <c:pt idx="331">
                  <c:v>40098</c:v>
                </c:pt>
                <c:pt idx="332">
                  <c:v>40105</c:v>
                </c:pt>
                <c:pt idx="333">
                  <c:v>40112</c:v>
                </c:pt>
                <c:pt idx="334">
                  <c:v>40119</c:v>
                </c:pt>
                <c:pt idx="335">
                  <c:v>40126</c:v>
                </c:pt>
                <c:pt idx="336">
                  <c:v>40133</c:v>
                </c:pt>
                <c:pt idx="337">
                  <c:v>40140</c:v>
                </c:pt>
                <c:pt idx="338">
                  <c:v>40147</c:v>
                </c:pt>
                <c:pt idx="339">
                  <c:v>40154</c:v>
                </c:pt>
                <c:pt idx="340">
                  <c:v>40161</c:v>
                </c:pt>
                <c:pt idx="341">
                  <c:v>40168</c:v>
                </c:pt>
                <c:pt idx="342">
                  <c:v>40175</c:v>
                </c:pt>
                <c:pt idx="343">
                  <c:v>40182</c:v>
                </c:pt>
                <c:pt idx="344">
                  <c:v>40189</c:v>
                </c:pt>
                <c:pt idx="345">
                  <c:v>40196</c:v>
                </c:pt>
                <c:pt idx="346">
                  <c:v>40203</c:v>
                </c:pt>
                <c:pt idx="347">
                  <c:v>40210</c:v>
                </c:pt>
                <c:pt idx="348">
                  <c:v>40217</c:v>
                </c:pt>
                <c:pt idx="349">
                  <c:v>40224</c:v>
                </c:pt>
                <c:pt idx="350">
                  <c:v>40231</c:v>
                </c:pt>
                <c:pt idx="351">
                  <c:v>40238</c:v>
                </c:pt>
                <c:pt idx="352">
                  <c:v>40245</c:v>
                </c:pt>
                <c:pt idx="353">
                  <c:v>40252</c:v>
                </c:pt>
                <c:pt idx="354">
                  <c:v>40259</c:v>
                </c:pt>
                <c:pt idx="355">
                  <c:v>40266</c:v>
                </c:pt>
                <c:pt idx="356">
                  <c:v>40273</c:v>
                </c:pt>
                <c:pt idx="357">
                  <c:v>40280</c:v>
                </c:pt>
                <c:pt idx="358">
                  <c:v>40287</c:v>
                </c:pt>
                <c:pt idx="359">
                  <c:v>40294</c:v>
                </c:pt>
                <c:pt idx="360">
                  <c:v>40301</c:v>
                </c:pt>
                <c:pt idx="361">
                  <c:v>40308</c:v>
                </c:pt>
                <c:pt idx="362">
                  <c:v>40315</c:v>
                </c:pt>
                <c:pt idx="363">
                  <c:v>40322</c:v>
                </c:pt>
                <c:pt idx="364">
                  <c:v>40329</c:v>
                </c:pt>
                <c:pt idx="365">
                  <c:v>40336</c:v>
                </c:pt>
                <c:pt idx="366">
                  <c:v>40343</c:v>
                </c:pt>
                <c:pt idx="367">
                  <c:v>40350</c:v>
                </c:pt>
                <c:pt idx="368">
                  <c:v>40357</c:v>
                </c:pt>
                <c:pt idx="369">
                  <c:v>40364</c:v>
                </c:pt>
                <c:pt idx="370">
                  <c:v>40371</c:v>
                </c:pt>
                <c:pt idx="371">
                  <c:v>40378</c:v>
                </c:pt>
                <c:pt idx="372">
                  <c:v>40385</c:v>
                </c:pt>
                <c:pt idx="373">
                  <c:v>40392</c:v>
                </c:pt>
                <c:pt idx="374">
                  <c:v>40399</c:v>
                </c:pt>
                <c:pt idx="375">
                  <c:v>40406</c:v>
                </c:pt>
                <c:pt idx="376">
                  <c:v>40413</c:v>
                </c:pt>
                <c:pt idx="377">
                  <c:v>40420</c:v>
                </c:pt>
                <c:pt idx="378">
                  <c:v>40427</c:v>
                </c:pt>
                <c:pt idx="379">
                  <c:v>40434</c:v>
                </c:pt>
                <c:pt idx="380">
                  <c:v>40441</c:v>
                </c:pt>
                <c:pt idx="381">
                  <c:v>40448</c:v>
                </c:pt>
                <c:pt idx="382">
                  <c:v>40455</c:v>
                </c:pt>
                <c:pt idx="383">
                  <c:v>40462</c:v>
                </c:pt>
                <c:pt idx="384">
                  <c:v>40469</c:v>
                </c:pt>
                <c:pt idx="385">
                  <c:v>40476</c:v>
                </c:pt>
                <c:pt idx="386">
                  <c:v>40483</c:v>
                </c:pt>
                <c:pt idx="387">
                  <c:v>40490</c:v>
                </c:pt>
                <c:pt idx="388">
                  <c:v>40497</c:v>
                </c:pt>
                <c:pt idx="389">
                  <c:v>40504</c:v>
                </c:pt>
                <c:pt idx="390">
                  <c:v>40511</c:v>
                </c:pt>
                <c:pt idx="391">
                  <c:v>40518</c:v>
                </c:pt>
                <c:pt idx="392">
                  <c:v>40525</c:v>
                </c:pt>
                <c:pt idx="393">
                  <c:v>40532</c:v>
                </c:pt>
                <c:pt idx="394">
                  <c:v>40539</c:v>
                </c:pt>
                <c:pt idx="395">
                  <c:v>40546</c:v>
                </c:pt>
                <c:pt idx="396">
                  <c:v>40553</c:v>
                </c:pt>
                <c:pt idx="397">
                  <c:v>40560</c:v>
                </c:pt>
                <c:pt idx="398">
                  <c:v>40567</c:v>
                </c:pt>
                <c:pt idx="399">
                  <c:v>40574</c:v>
                </c:pt>
                <c:pt idx="400">
                  <c:v>40581</c:v>
                </c:pt>
                <c:pt idx="401">
                  <c:v>40588</c:v>
                </c:pt>
                <c:pt idx="402">
                  <c:v>40595</c:v>
                </c:pt>
              </c:numCache>
            </c:numRef>
          </c:cat>
          <c:val>
            <c:numRef>
              <c:f>Petrol!$F$2:$F$404</c:f>
              <c:numCache>
                <c:formatCode>0.00</c:formatCode>
                <c:ptCount val="403"/>
                <c:pt idx="0">
                  <c:v>63.481092765957442</c:v>
                </c:pt>
                <c:pt idx="1">
                  <c:v>63.37799404255319</c:v>
                </c:pt>
                <c:pt idx="2">
                  <c:v>63.33920510638297</c:v>
                </c:pt>
                <c:pt idx="3">
                  <c:v>63.278656170212756</c:v>
                </c:pt>
                <c:pt idx="4">
                  <c:v>63.22020170212766</c:v>
                </c:pt>
                <c:pt idx="5">
                  <c:v>63.154533617021272</c:v>
                </c:pt>
                <c:pt idx="6">
                  <c:v>63.885310638297874</c:v>
                </c:pt>
                <c:pt idx="7">
                  <c:v>63.915621276595751</c:v>
                </c:pt>
                <c:pt idx="8">
                  <c:v>63.935645957446809</c:v>
                </c:pt>
                <c:pt idx="9">
                  <c:v>64.208098723404262</c:v>
                </c:pt>
                <c:pt idx="10">
                  <c:v>64.518253617021259</c:v>
                </c:pt>
                <c:pt idx="11">
                  <c:v>64.725966808510634</c:v>
                </c:pt>
                <c:pt idx="12">
                  <c:v>64.787965957446801</c:v>
                </c:pt>
                <c:pt idx="13">
                  <c:v>64.873353191489358</c:v>
                </c:pt>
                <c:pt idx="14">
                  <c:v>64.84802127659573</c:v>
                </c:pt>
                <c:pt idx="15">
                  <c:v>64.807411914893606</c:v>
                </c:pt>
                <c:pt idx="16">
                  <c:v>64.752331914893617</c:v>
                </c:pt>
                <c:pt idx="17">
                  <c:v>65.049304680851066</c:v>
                </c:pt>
                <c:pt idx="18">
                  <c:v>64.593640851063839</c:v>
                </c:pt>
                <c:pt idx="19">
                  <c:v>64.721753191489356</c:v>
                </c:pt>
                <c:pt idx="20">
                  <c:v>64.676987234042542</c:v>
                </c:pt>
                <c:pt idx="21">
                  <c:v>64.677667234042559</c:v>
                </c:pt>
                <c:pt idx="22">
                  <c:v>64.632195744680843</c:v>
                </c:pt>
                <c:pt idx="23">
                  <c:v>64.618589787234043</c:v>
                </c:pt>
                <c:pt idx="24">
                  <c:v>64.693700425531901</c:v>
                </c:pt>
                <c:pt idx="25">
                  <c:v>64.676830638297872</c:v>
                </c:pt>
                <c:pt idx="26">
                  <c:v>64.65580085106383</c:v>
                </c:pt>
                <c:pt idx="27">
                  <c:v>64.646011063829789</c:v>
                </c:pt>
                <c:pt idx="28">
                  <c:v>64.615009361702135</c:v>
                </c:pt>
                <c:pt idx="29">
                  <c:v>64.629531063829788</c:v>
                </c:pt>
                <c:pt idx="30">
                  <c:v>64.575978723404262</c:v>
                </c:pt>
                <c:pt idx="31">
                  <c:v>64.594226382978718</c:v>
                </c:pt>
                <c:pt idx="32">
                  <c:v>64.988026382978731</c:v>
                </c:pt>
                <c:pt idx="33">
                  <c:v>65.055726808510627</c:v>
                </c:pt>
                <c:pt idx="34">
                  <c:v>65.093194042553193</c:v>
                </c:pt>
                <c:pt idx="35">
                  <c:v>65.107675744680833</c:v>
                </c:pt>
                <c:pt idx="36">
                  <c:v>65.055752340425528</c:v>
                </c:pt>
                <c:pt idx="37">
                  <c:v>65.005147234042553</c:v>
                </c:pt>
                <c:pt idx="38">
                  <c:v>64.956759148936172</c:v>
                </c:pt>
                <c:pt idx="39">
                  <c:v>65.304739574468087</c:v>
                </c:pt>
                <c:pt idx="40">
                  <c:v>65.862529361702116</c:v>
                </c:pt>
                <c:pt idx="41">
                  <c:v>65.906423829787229</c:v>
                </c:pt>
                <c:pt idx="42">
                  <c:v>66.034566808510647</c:v>
                </c:pt>
                <c:pt idx="43">
                  <c:v>66.260018723404258</c:v>
                </c:pt>
                <c:pt idx="44">
                  <c:v>66.284360851063823</c:v>
                </c:pt>
                <c:pt idx="45">
                  <c:v>66.420283404255329</c:v>
                </c:pt>
                <c:pt idx="46">
                  <c:v>66.71922808510638</c:v>
                </c:pt>
                <c:pt idx="47">
                  <c:v>67.468433191489353</c:v>
                </c:pt>
                <c:pt idx="48">
                  <c:v>68.336827234042545</c:v>
                </c:pt>
                <c:pt idx="49">
                  <c:v>69.356101276595751</c:v>
                </c:pt>
                <c:pt idx="50">
                  <c:v>69.89392851063829</c:v>
                </c:pt>
                <c:pt idx="51">
                  <c:v>70.089091914893615</c:v>
                </c:pt>
                <c:pt idx="52">
                  <c:v>70.162595744680857</c:v>
                </c:pt>
                <c:pt idx="53">
                  <c:v>69.397557446808506</c:v>
                </c:pt>
                <c:pt idx="54">
                  <c:v>68.97235234042553</c:v>
                </c:pt>
                <c:pt idx="55">
                  <c:v>68.43276170212765</c:v>
                </c:pt>
                <c:pt idx="56">
                  <c:v>67.977624680851051</c:v>
                </c:pt>
                <c:pt idx="57">
                  <c:v>68.371318297872335</c:v>
                </c:pt>
                <c:pt idx="58">
                  <c:v>68.797057872340417</c:v>
                </c:pt>
                <c:pt idx="59">
                  <c:v>68.823855319148933</c:v>
                </c:pt>
                <c:pt idx="60">
                  <c:v>68.813368510638298</c:v>
                </c:pt>
                <c:pt idx="61">
                  <c:v>69.091950638297874</c:v>
                </c:pt>
                <c:pt idx="62">
                  <c:v>69.150085106382974</c:v>
                </c:pt>
                <c:pt idx="63">
                  <c:v>69.368396595744684</c:v>
                </c:pt>
                <c:pt idx="64">
                  <c:v>69.38554893617021</c:v>
                </c:pt>
                <c:pt idx="65">
                  <c:v>69.25056595744681</c:v>
                </c:pt>
                <c:pt idx="66">
                  <c:v>69.201006808510641</c:v>
                </c:pt>
                <c:pt idx="67">
                  <c:v>69.173374468085115</c:v>
                </c:pt>
                <c:pt idx="68">
                  <c:v>69.468419574468086</c:v>
                </c:pt>
                <c:pt idx="69">
                  <c:v>69.829009361702134</c:v>
                </c:pt>
                <c:pt idx="70">
                  <c:v>70.732518297872346</c:v>
                </c:pt>
                <c:pt idx="71">
                  <c:v>70.936131914893608</c:v>
                </c:pt>
                <c:pt idx="72">
                  <c:v>71.434815319148925</c:v>
                </c:pt>
                <c:pt idx="73">
                  <c:v>71.718825531914888</c:v>
                </c:pt>
                <c:pt idx="74">
                  <c:v>71.781702127659571</c:v>
                </c:pt>
                <c:pt idx="75">
                  <c:v>71.714206808510639</c:v>
                </c:pt>
                <c:pt idx="76">
                  <c:v>69.331612765957431</c:v>
                </c:pt>
                <c:pt idx="77">
                  <c:v>71.630007659574474</c:v>
                </c:pt>
                <c:pt idx="78">
                  <c:v>71.542365106382988</c:v>
                </c:pt>
                <c:pt idx="79">
                  <c:v>70.410895319148935</c:v>
                </c:pt>
                <c:pt idx="80">
                  <c:v>69.331612765957431</c:v>
                </c:pt>
                <c:pt idx="81">
                  <c:v>69.106987234042563</c:v>
                </c:pt>
                <c:pt idx="82">
                  <c:v>69.076897021276594</c:v>
                </c:pt>
                <c:pt idx="83">
                  <c:v>67.945528510638297</c:v>
                </c:pt>
                <c:pt idx="84">
                  <c:v>67.17807659574467</c:v>
                </c:pt>
                <c:pt idx="85">
                  <c:v>67.174274893617024</c:v>
                </c:pt>
                <c:pt idx="86">
                  <c:v>67.693786382978729</c:v>
                </c:pt>
                <c:pt idx="87">
                  <c:v>67.951751489361712</c:v>
                </c:pt>
                <c:pt idx="88">
                  <c:v>68.113559999999993</c:v>
                </c:pt>
                <c:pt idx="89">
                  <c:v>68.213202553191493</c:v>
                </c:pt>
                <c:pt idx="90">
                  <c:v>68.464313191489353</c:v>
                </c:pt>
                <c:pt idx="91">
                  <c:v>69.076328510638291</c:v>
                </c:pt>
                <c:pt idx="92">
                  <c:v>69.476857021276587</c:v>
                </c:pt>
                <c:pt idx="93">
                  <c:v>70.380362553191489</c:v>
                </c:pt>
                <c:pt idx="94">
                  <c:v>70.982909787234036</c:v>
                </c:pt>
                <c:pt idx="95">
                  <c:v>71.416598297872341</c:v>
                </c:pt>
                <c:pt idx="96">
                  <c:v>72.858595744680855</c:v>
                </c:pt>
                <c:pt idx="97">
                  <c:v>72.875147234042544</c:v>
                </c:pt>
                <c:pt idx="98">
                  <c:v>72.770597446808495</c:v>
                </c:pt>
                <c:pt idx="99">
                  <c:v>72.714541276595753</c:v>
                </c:pt>
                <c:pt idx="100">
                  <c:v>72.646434042553196</c:v>
                </c:pt>
                <c:pt idx="101">
                  <c:v>72.56818723404254</c:v>
                </c:pt>
                <c:pt idx="102">
                  <c:v>72.143777021276591</c:v>
                </c:pt>
                <c:pt idx="103">
                  <c:v>71.640686808510637</c:v>
                </c:pt>
                <c:pt idx="104">
                  <c:v>71.50038808510638</c:v>
                </c:pt>
                <c:pt idx="105">
                  <c:v>72.33118808510639</c:v>
                </c:pt>
                <c:pt idx="106">
                  <c:v>72.78678382978724</c:v>
                </c:pt>
                <c:pt idx="107">
                  <c:v>73.813207659574459</c:v>
                </c:pt>
                <c:pt idx="108">
                  <c:v>74.456159999999997</c:v>
                </c:pt>
                <c:pt idx="109">
                  <c:v>74.666164255319146</c:v>
                </c:pt>
                <c:pt idx="110">
                  <c:v>75.36165276595743</c:v>
                </c:pt>
                <c:pt idx="111">
                  <c:v>75.744191489361683</c:v>
                </c:pt>
                <c:pt idx="112">
                  <c:v>75.953574468085094</c:v>
                </c:pt>
                <c:pt idx="113">
                  <c:v>76.312543829787245</c:v>
                </c:pt>
                <c:pt idx="114">
                  <c:v>77.070480000000003</c:v>
                </c:pt>
                <c:pt idx="115">
                  <c:v>77.253698723404241</c:v>
                </c:pt>
                <c:pt idx="116">
                  <c:v>77.800521702127654</c:v>
                </c:pt>
                <c:pt idx="117">
                  <c:v>80.318465531914896</c:v>
                </c:pt>
                <c:pt idx="118">
                  <c:v>80.913663829787225</c:v>
                </c:pt>
                <c:pt idx="119">
                  <c:v>80.352513191489365</c:v>
                </c:pt>
                <c:pt idx="120">
                  <c:v>79.431492765957429</c:v>
                </c:pt>
                <c:pt idx="121">
                  <c:v>79.585373617021276</c:v>
                </c:pt>
                <c:pt idx="122">
                  <c:v>80.210991489361689</c:v>
                </c:pt>
                <c:pt idx="123">
                  <c:v>80.121055319148951</c:v>
                </c:pt>
                <c:pt idx="124">
                  <c:v>79.550622978723396</c:v>
                </c:pt>
                <c:pt idx="125">
                  <c:v>78.968902978723406</c:v>
                </c:pt>
                <c:pt idx="126">
                  <c:v>78.693681702127648</c:v>
                </c:pt>
                <c:pt idx="127">
                  <c:v>77.048541276595742</c:v>
                </c:pt>
                <c:pt idx="128">
                  <c:v>75.411266382978724</c:v>
                </c:pt>
                <c:pt idx="129">
                  <c:v>74.337891914893603</c:v>
                </c:pt>
                <c:pt idx="130">
                  <c:v>74.337891914893603</c:v>
                </c:pt>
                <c:pt idx="131">
                  <c:v>74.214872340425529</c:v>
                </c:pt>
                <c:pt idx="132">
                  <c:v>74.516825531914904</c:v>
                </c:pt>
                <c:pt idx="133">
                  <c:v>74.795732765957453</c:v>
                </c:pt>
                <c:pt idx="134">
                  <c:v>74.92203914893615</c:v>
                </c:pt>
                <c:pt idx="135">
                  <c:v>75.370251063829784</c:v>
                </c:pt>
                <c:pt idx="136">
                  <c:v>75.750791489361703</c:v>
                </c:pt>
                <c:pt idx="137">
                  <c:v>76.211925106382964</c:v>
                </c:pt>
                <c:pt idx="138">
                  <c:v>76.493848510638301</c:v>
                </c:pt>
                <c:pt idx="139">
                  <c:v>76.369772765957435</c:v>
                </c:pt>
                <c:pt idx="140">
                  <c:v>76.297404255319151</c:v>
                </c:pt>
                <c:pt idx="141">
                  <c:v>76.252211914893607</c:v>
                </c:pt>
                <c:pt idx="142">
                  <c:v>76.176203404255318</c:v>
                </c:pt>
                <c:pt idx="143">
                  <c:v>76.05884085106382</c:v>
                </c:pt>
                <c:pt idx="144">
                  <c:v>76.21663659574466</c:v>
                </c:pt>
                <c:pt idx="145">
                  <c:v>76.759021276595746</c:v>
                </c:pt>
                <c:pt idx="146">
                  <c:v>77.584194528875372</c:v>
                </c:pt>
                <c:pt idx="147">
                  <c:v>78.114102127659578</c:v>
                </c:pt>
                <c:pt idx="148">
                  <c:v>78.953415319148931</c:v>
                </c:pt>
                <c:pt idx="149">
                  <c:v>80.19571234042553</c:v>
                </c:pt>
                <c:pt idx="150">
                  <c:v>81.150359148936175</c:v>
                </c:pt>
                <c:pt idx="151">
                  <c:v>81.813998297872331</c:v>
                </c:pt>
                <c:pt idx="152">
                  <c:v>82.094417872340429</c:v>
                </c:pt>
                <c:pt idx="153">
                  <c:v>82.035299574468084</c:v>
                </c:pt>
                <c:pt idx="154">
                  <c:v>81.786480851063828</c:v>
                </c:pt>
                <c:pt idx="155">
                  <c:v>81.161311489361694</c:v>
                </c:pt>
                <c:pt idx="156">
                  <c:v>81.052786382978709</c:v>
                </c:pt>
                <c:pt idx="157">
                  <c:v>81.272213617021265</c:v>
                </c:pt>
                <c:pt idx="158">
                  <c:v>81.227640000000008</c:v>
                </c:pt>
                <c:pt idx="159">
                  <c:v>80.82708765957446</c:v>
                </c:pt>
                <c:pt idx="160">
                  <c:v>81.078794893617015</c:v>
                </c:pt>
                <c:pt idx="161">
                  <c:v>81.442185531914888</c:v>
                </c:pt>
                <c:pt idx="162">
                  <c:v>82.452667234042565</c:v>
                </c:pt>
                <c:pt idx="163">
                  <c:v>83.220926808510626</c:v>
                </c:pt>
                <c:pt idx="164">
                  <c:v>83.25940425531914</c:v>
                </c:pt>
                <c:pt idx="165">
                  <c:v>83.448225531914872</c:v>
                </c:pt>
                <c:pt idx="166">
                  <c:v>83.24842553191489</c:v>
                </c:pt>
                <c:pt idx="167">
                  <c:v>81.483640000000008</c:v>
                </c:pt>
                <c:pt idx="168">
                  <c:v>80.341500425531919</c:v>
                </c:pt>
                <c:pt idx="169">
                  <c:v>79.047642553191494</c:v>
                </c:pt>
                <c:pt idx="170">
                  <c:v>77.85629787234042</c:v>
                </c:pt>
                <c:pt idx="171">
                  <c:v>76.405647659574456</c:v>
                </c:pt>
                <c:pt idx="172">
                  <c:v>75.065067234042544</c:v>
                </c:pt>
                <c:pt idx="173">
                  <c:v>73.997205957446823</c:v>
                </c:pt>
                <c:pt idx="174">
                  <c:v>73.699925957446823</c:v>
                </c:pt>
                <c:pt idx="175">
                  <c:v>73.114535319148942</c:v>
                </c:pt>
                <c:pt idx="176">
                  <c:v>72.966702978723404</c:v>
                </c:pt>
                <c:pt idx="177">
                  <c:v>72.852576170212757</c:v>
                </c:pt>
                <c:pt idx="178">
                  <c:v>72.798916595744672</c:v>
                </c:pt>
                <c:pt idx="179">
                  <c:v>72.755645957446802</c:v>
                </c:pt>
                <c:pt idx="180">
                  <c:v>72.727045957446805</c:v>
                </c:pt>
                <c:pt idx="181">
                  <c:v>72.739954042553194</c:v>
                </c:pt>
                <c:pt idx="182">
                  <c:v>72.735562310030375</c:v>
                </c:pt>
                <c:pt idx="183">
                  <c:v>74.420106382978716</c:v>
                </c:pt>
                <c:pt idx="184">
                  <c:v>74.634571063829782</c:v>
                </c:pt>
                <c:pt idx="185">
                  <c:v>74.812286808510635</c:v>
                </c:pt>
                <c:pt idx="186">
                  <c:v>74.768665531914877</c:v>
                </c:pt>
                <c:pt idx="187">
                  <c:v>74.604715744680846</c:v>
                </c:pt>
                <c:pt idx="188">
                  <c:v>74.123443404255312</c:v>
                </c:pt>
                <c:pt idx="189">
                  <c:v>73.428823829787234</c:v>
                </c:pt>
                <c:pt idx="190">
                  <c:v>72.899672340425525</c:v>
                </c:pt>
                <c:pt idx="191">
                  <c:v>72.866407659574463</c:v>
                </c:pt>
                <c:pt idx="192">
                  <c:v>73.295869787234025</c:v>
                </c:pt>
                <c:pt idx="193">
                  <c:v>73.701375319148923</c:v>
                </c:pt>
                <c:pt idx="194">
                  <c:v>74.099107234042549</c:v>
                </c:pt>
                <c:pt idx="195">
                  <c:v>74.6765719148936</c:v>
                </c:pt>
                <c:pt idx="196">
                  <c:v>75.301899574468081</c:v>
                </c:pt>
                <c:pt idx="197">
                  <c:v>75.688904680851067</c:v>
                </c:pt>
                <c:pt idx="198">
                  <c:v>76.01696255319149</c:v>
                </c:pt>
                <c:pt idx="199">
                  <c:v>76.996647659574464</c:v>
                </c:pt>
                <c:pt idx="200">
                  <c:v>77.596970212765953</c:v>
                </c:pt>
                <c:pt idx="201">
                  <c:v>78.292776170212775</c:v>
                </c:pt>
                <c:pt idx="202">
                  <c:v>79.092212765957441</c:v>
                </c:pt>
                <c:pt idx="203">
                  <c:v>79.534900425531902</c:v>
                </c:pt>
                <c:pt idx="204">
                  <c:v>80.36287148936168</c:v>
                </c:pt>
                <c:pt idx="205">
                  <c:v>80.911790638297873</c:v>
                </c:pt>
                <c:pt idx="206">
                  <c:v>81.451733617021276</c:v>
                </c:pt>
                <c:pt idx="207">
                  <c:v>81.840183829787222</c:v>
                </c:pt>
                <c:pt idx="208">
                  <c:v>82.138712340425528</c:v>
                </c:pt>
                <c:pt idx="209">
                  <c:v>82.224213617021277</c:v>
                </c:pt>
                <c:pt idx="210">
                  <c:v>82.178218723404242</c:v>
                </c:pt>
                <c:pt idx="211">
                  <c:v>82.163546382978723</c:v>
                </c:pt>
                <c:pt idx="212">
                  <c:v>82.007021276595736</c:v>
                </c:pt>
                <c:pt idx="213">
                  <c:v>81.8691319148936</c:v>
                </c:pt>
                <c:pt idx="214">
                  <c:v>81.880634893617028</c:v>
                </c:pt>
                <c:pt idx="215">
                  <c:v>81.900131063829775</c:v>
                </c:pt>
                <c:pt idx="216">
                  <c:v>81.869451063829771</c:v>
                </c:pt>
                <c:pt idx="217">
                  <c:v>81.827247659574454</c:v>
                </c:pt>
                <c:pt idx="218">
                  <c:v>81.701902127659565</c:v>
                </c:pt>
                <c:pt idx="219">
                  <c:v>81.111514042553196</c:v>
                </c:pt>
                <c:pt idx="220">
                  <c:v>80.853407659574444</c:v>
                </c:pt>
                <c:pt idx="221">
                  <c:v>80.683906382978719</c:v>
                </c:pt>
                <c:pt idx="222">
                  <c:v>80.53998553191488</c:v>
                </c:pt>
                <c:pt idx="223">
                  <c:v>80.556019574468081</c:v>
                </c:pt>
                <c:pt idx="224">
                  <c:v>80.776209361702129</c:v>
                </c:pt>
                <c:pt idx="225">
                  <c:v>82.036879148936166</c:v>
                </c:pt>
                <c:pt idx="226">
                  <c:v>82.67074638297872</c:v>
                </c:pt>
                <c:pt idx="227">
                  <c:v>82.716681702127659</c:v>
                </c:pt>
                <c:pt idx="228">
                  <c:v>83.239011914893609</c:v>
                </c:pt>
                <c:pt idx="229">
                  <c:v>83.628319999999988</c:v>
                </c:pt>
                <c:pt idx="230">
                  <c:v>84.565892765957429</c:v>
                </c:pt>
                <c:pt idx="231">
                  <c:v>85.738121702127643</c:v>
                </c:pt>
                <c:pt idx="232">
                  <c:v>86.355909787234054</c:v>
                </c:pt>
                <c:pt idx="233">
                  <c:v>86.918924255319141</c:v>
                </c:pt>
                <c:pt idx="234">
                  <c:v>87.303937872340413</c:v>
                </c:pt>
                <c:pt idx="235">
                  <c:v>87.375999999999991</c:v>
                </c:pt>
                <c:pt idx="236">
                  <c:v>87.318519999999992</c:v>
                </c:pt>
                <c:pt idx="237">
                  <c:v>87.256997446808512</c:v>
                </c:pt>
                <c:pt idx="238">
                  <c:v>87.372194893617021</c:v>
                </c:pt>
                <c:pt idx="239">
                  <c:v>87.974871489361703</c:v>
                </c:pt>
                <c:pt idx="240">
                  <c:v>88.35971489361701</c:v>
                </c:pt>
                <c:pt idx="241">
                  <c:v>88.700864680851055</c:v>
                </c:pt>
                <c:pt idx="242">
                  <c:v>88.701904680851072</c:v>
                </c:pt>
                <c:pt idx="243">
                  <c:v>88.53343574468083</c:v>
                </c:pt>
                <c:pt idx="244">
                  <c:v>88.22995914893616</c:v>
                </c:pt>
                <c:pt idx="245">
                  <c:v>88.251316595744669</c:v>
                </c:pt>
                <c:pt idx="246">
                  <c:v>89.062360851063829</c:v>
                </c:pt>
                <c:pt idx="247">
                  <c:v>89.564470638297863</c:v>
                </c:pt>
                <c:pt idx="248">
                  <c:v>90.17641531914893</c:v>
                </c:pt>
                <c:pt idx="249">
                  <c:v>90.565559148936146</c:v>
                </c:pt>
                <c:pt idx="250">
                  <c:v>90.982725106382972</c:v>
                </c:pt>
                <c:pt idx="251">
                  <c:v>91.149727659574452</c:v>
                </c:pt>
                <c:pt idx="252">
                  <c:v>91.265272340425554</c:v>
                </c:pt>
                <c:pt idx="253">
                  <c:v>91.585421276595739</c:v>
                </c:pt>
                <c:pt idx="254">
                  <c:v>92.40088340425531</c:v>
                </c:pt>
                <c:pt idx="255">
                  <c:v>93.191142978723391</c:v>
                </c:pt>
                <c:pt idx="256">
                  <c:v>93.870232340425531</c:v>
                </c:pt>
                <c:pt idx="257">
                  <c:v>94.503987234042555</c:v>
                </c:pt>
                <c:pt idx="258">
                  <c:v>96.135750638297864</c:v>
                </c:pt>
                <c:pt idx="259">
                  <c:v>97.690755744680857</c:v>
                </c:pt>
                <c:pt idx="260">
                  <c:v>98.746298723404252</c:v>
                </c:pt>
                <c:pt idx="261">
                  <c:v>99.452887659574458</c:v>
                </c:pt>
                <c:pt idx="262">
                  <c:v>100.16432680851065</c:v>
                </c:pt>
                <c:pt idx="263">
                  <c:v>100.79960510638298</c:v>
                </c:pt>
                <c:pt idx="264">
                  <c:v>101.14455063829789</c:v>
                </c:pt>
                <c:pt idx="265">
                  <c:v>101.51183829787233</c:v>
                </c:pt>
                <c:pt idx="266">
                  <c:v>101.64939489361701</c:v>
                </c:pt>
                <c:pt idx="267">
                  <c:v>101.61796680851063</c:v>
                </c:pt>
                <c:pt idx="268">
                  <c:v>99.49884255319148</c:v>
                </c:pt>
                <c:pt idx="269">
                  <c:v>97.923587234042543</c:v>
                </c:pt>
                <c:pt idx="270">
                  <c:v>96.955330212765944</c:v>
                </c:pt>
                <c:pt idx="271">
                  <c:v>95.502165106382975</c:v>
                </c:pt>
                <c:pt idx="272">
                  <c:v>95.338349787234051</c:v>
                </c:pt>
                <c:pt idx="273">
                  <c:v>95.487453617021274</c:v>
                </c:pt>
                <c:pt idx="274">
                  <c:v>95.784554042553196</c:v>
                </c:pt>
                <c:pt idx="275">
                  <c:v>95.755157446808497</c:v>
                </c:pt>
                <c:pt idx="276">
                  <c:v>94.306553191489357</c:v>
                </c:pt>
                <c:pt idx="277">
                  <c:v>93.488434042553195</c:v>
                </c:pt>
                <c:pt idx="278">
                  <c:v>93.150696170212754</c:v>
                </c:pt>
                <c:pt idx="279">
                  <c:v>91.097471489361709</c:v>
                </c:pt>
                <c:pt idx="280">
                  <c:v>87.368622127659563</c:v>
                </c:pt>
                <c:pt idx="281">
                  <c:v>83.933674893617024</c:v>
                </c:pt>
                <c:pt idx="282">
                  <c:v>82.893311489361693</c:v>
                </c:pt>
                <c:pt idx="283">
                  <c:v>81.608961702127658</c:v>
                </c:pt>
                <c:pt idx="284">
                  <c:v>80.708477446808516</c:v>
                </c:pt>
                <c:pt idx="285">
                  <c:v>78.968226382978727</c:v>
                </c:pt>
                <c:pt idx="286">
                  <c:v>79.539379130434796</c:v>
                </c:pt>
                <c:pt idx="287">
                  <c:v>78.396797391304361</c:v>
                </c:pt>
                <c:pt idx="288">
                  <c:v>77.448425217391318</c:v>
                </c:pt>
                <c:pt idx="289">
                  <c:v>76.534182608695673</c:v>
                </c:pt>
                <c:pt idx="290">
                  <c:v>75.951569565217397</c:v>
                </c:pt>
                <c:pt idx="291">
                  <c:v>74.280494782608699</c:v>
                </c:pt>
                <c:pt idx="292">
                  <c:v>74.798881739130437</c:v>
                </c:pt>
                <c:pt idx="293">
                  <c:v>74.951735652173937</c:v>
                </c:pt>
                <c:pt idx="294">
                  <c:v>76.015379130434795</c:v>
                </c:pt>
                <c:pt idx="295">
                  <c:v>76.661566086956526</c:v>
                </c:pt>
                <c:pt idx="296">
                  <c:v>77.631995652173913</c:v>
                </c:pt>
                <c:pt idx="297">
                  <c:v>78.365663478260885</c:v>
                </c:pt>
                <c:pt idx="298">
                  <c:v>78.549468695652195</c:v>
                </c:pt>
                <c:pt idx="299">
                  <c:v>78.506544347826079</c:v>
                </c:pt>
                <c:pt idx="300">
                  <c:v>78.394410434782628</c:v>
                </c:pt>
                <c:pt idx="301">
                  <c:v>78.398873043478261</c:v>
                </c:pt>
                <c:pt idx="302">
                  <c:v>78.404120869565233</c:v>
                </c:pt>
                <c:pt idx="303">
                  <c:v>79.430482608695655</c:v>
                </c:pt>
                <c:pt idx="304">
                  <c:v>81.493611304347837</c:v>
                </c:pt>
                <c:pt idx="305">
                  <c:v>81.833066956521733</c:v>
                </c:pt>
                <c:pt idx="306">
                  <c:v>82.281059130434784</c:v>
                </c:pt>
                <c:pt idx="307">
                  <c:v>82.725184347826101</c:v>
                </c:pt>
                <c:pt idx="308">
                  <c:v>83.126441739130442</c:v>
                </c:pt>
                <c:pt idx="309">
                  <c:v>83.988674782608712</c:v>
                </c:pt>
                <c:pt idx="310">
                  <c:v>84.821520000000007</c:v>
                </c:pt>
                <c:pt idx="311">
                  <c:v>85.999362608695662</c:v>
                </c:pt>
                <c:pt idx="312">
                  <c:v>86.421740869565213</c:v>
                </c:pt>
                <c:pt idx="313">
                  <c:v>87.469172173913051</c:v>
                </c:pt>
                <c:pt idx="314">
                  <c:v>88.677706956521746</c:v>
                </c:pt>
                <c:pt idx="315">
                  <c:v>89.398140869565239</c:v>
                </c:pt>
                <c:pt idx="316">
                  <c:v>89.828404347826094</c:v>
                </c:pt>
                <c:pt idx="317">
                  <c:v>90.058010434782616</c:v>
                </c:pt>
                <c:pt idx="318">
                  <c:v>89.377862608695665</c:v>
                </c:pt>
                <c:pt idx="319">
                  <c:v>88.886466086956531</c:v>
                </c:pt>
                <c:pt idx="320">
                  <c:v>88.846897391304367</c:v>
                </c:pt>
                <c:pt idx="321">
                  <c:v>89.004635652173917</c:v>
                </c:pt>
                <c:pt idx="322">
                  <c:v>89.575329565217402</c:v>
                </c:pt>
                <c:pt idx="323">
                  <c:v>90.395995652173923</c:v>
                </c:pt>
                <c:pt idx="324">
                  <c:v>91.042243478260872</c:v>
                </c:pt>
                <c:pt idx="325">
                  <c:v>91.399961739130447</c:v>
                </c:pt>
                <c:pt idx="326">
                  <c:v>92.913246956521746</c:v>
                </c:pt>
                <c:pt idx="327">
                  <c:v>92.549507826086966</c:v>
                </c:pt>
                <c:pt idx="328">
                  <c:v>92.135760000000019</c:v>
                </c:pt>
                <c:pt idx="329">
                  <c:v>91.684274782608711</c:v>
                </c:pt>
                <c:pt idx="330">
                  <c:v>91.189093913043479</c:v>
                </c:pt>
                <c:pt idx="331">
                  <c:v>91.054522608695663</c:v>
                </c:pt>
                <c:pt idx="332">
                  <c:v>91.377723478260876</c:v>
                </c:pt>
                <c:pt idx="333">
                  <c:v>92.831193913043492</c:v>
                </c:pt>
                <c:pt idx="334">
                  <c:v>93.41865913043479</c:v>
                </c:pt>
                <c:pt idx="335">
                  <c:v>94.000067826086976</c:v>
                </c:pt>
                <c:pt idx="336">
                  <c:v>94.333821739130443</c:v>
                </c:pt>
                <c:pt idx="337">
                  <c:v>94.55079130434784</c:v>
                </c:pt>
                <c:pt idx="338">
                  <c:v>94.601879130434781</c:v>
                </c:pt>
                <c:pt idx="339">
                  <c:v>94.467329565217398</c:v>
                </c:pt>
                <c:pt idx="340">
                  <c:v>94.34553826086956</c:v>
                </c:pt>
                <c:pt idx="341">
                  <c:v>93.448757391304355</c:v>
                </c:pt>
                <c:pt idx="342">
                  <c:v>93.428732173913048</c:v>
                </c:pt>
                <c:pt idx="343">
                  <c:v>93.055697021276586</c:v>
                </c:pt>
                <c:pt idx="344">
                  <c:v>94.231762553191487</c:v>
                </c:pt>
                <c:pt idx="345">
                  <c:v>94.980310638297865</c:v>
                </c:pt>
                <c:pt idx="346">
                  <c:v>95.204811914893625</c:v>
                </c:pt>
                <c:pt idx="347">
                  <c:v>95.238827234042546</c:v>
                </c:pt>
                <c:pt idx="348">
                  <c:v>95.276715744680843</c:v>
                </c:pt>
                <c:pt idx="349">
                  <c:v>95.228002553191487</c:v>
                </c:pt>
                <c:pt idx="350">
                  <c:v>94.948813617021273</c:v>
                </c:pt>
                <c:pt idx="351">
                  <c:v>95.674334468085092</c:v>
                </c:pt>
                <c:pt idx="352">
                  <c:v>96.775952340425548</c:v>
                </c:pt>
                <c:pt idx="353">
                  <c:v>98.262286808510638</c:v>
                </c:pt>
                <c:pt idx="354">
                  <c:v>99.226347234042549</c:v>
                </c:pt>
                <c:pt idx="355">
                  <c:v>99.814341276595755</c:v>
                </c:pt>
                <c:pt idx="356">
                  <c:v>101.52004510638297</c:v>
                </c:pt>
                <c:pt idx="357">
                  <c:v>102.07854893617022</c:v>
                </c:pt>
                <c:pt idx="358">
                  <c:v>102.59996255319149</c:v>
                </c:pt>
                <c:pt idx="359">
                  <c:v>102.96766127659575</c:v>
                </c:pt>
                <c:pt idx="360">
                  <c:v>103.13509191489362</c:v>
                </c:pt>
                <c:pt idx="361">
                  <c:v>103.24281787234042</c:v>
                </c:pt>
                <c:pt idx="362">
                  <c:v>103.23740170212766</c:v>
                </c:pt>
                <c:pt idx="363">
                  <c:v>102.06419744680849</c:v>
                </c:pt>
                <c:pt idx="364">
                  <c:v>100.88765361702127</c:v>
                </c:pt>
                <c:pt idx="365">
                  <c:v>100.59985957446808</c:v>
                </c:pt>
                <c:pt idx="366">
                  <c:v>100.31134638297873</c:v>
                </c:pt>
                <c:pt idx="367">
                  <c:v>100.25701361702129</c:v>
                </c:pt>
                <c:pt idx="368">
                  <c:v>100.32105617021276</c:v>
                </c:pt>
                <c:pt idx="369">
                  <c:v>100.34819489361702</c:v>
                </c:pt>
                <c:pt idx="370">
                  <c:v>99.909345531914894</c:v>
                </c:pt>
                <c:pt idx="371">
                  <c:v>99.445683404255306</c:v>
                </c:pt>
                <c:pt idx="372">
                  <c:v>99.246211063829776</c:v>
                </c:pt>
                <c:pt idx="373">
                  <c:v>99.156617872340433</c:v>
                </c:pt>
                <c:pt idx="374">
                  <c:v>99.01757021276596</c:v>
                </c:pt>
                <c:pt idx="375">
                  <c:v>99.010415319148933</c:v>
                </c:pt>
                <c:pt idx="376">
                  <c:v>98.419232340425523</c:v>
                </c:pt>
                <c:pt idx="377">
                  <c:v>97.858245957446798</c:v>
                </c:pt>
                <c:pt idx="378">
                  <c:v>97.52420936170212</c:v>
                </c:pt>
                <c:pt idx="379">
                  <c:v>97.580037446808504</c:v>
                </c:pt>
                <c:pt idx="380">
                  <c:v>97.927396595744682</c:v>
                </c:pt>
                <c:pt idx="381">
                  <c:v>98.208055319148926</c:v>
                </c:pt>
                <c:pt idx="382">
                  <c:v>98.734540425531904</c:v>
                </c:pt>
                <c:pt idx="383">
                  <c:v>99.389752340425517</c:v>
                </c:pt>
                <c:pt idx="384">
                  <c:v>99.815831489361699</c:v>
                </c:pt>
                <c:pt idx="385">
                  <c:v>100.20362893617022</c:v>
                </c:pt>
                <c:pt idx="386">
                  <c:v>100.57660851063831</c:v>
                </c:pt>
                <c:pt idx="387">
                  <c:v>100.99693191489362</c:v>
                </c:pt>
                <c:pt idx="388">
                  <c:v>101.10388170212765</c:v>
                </c:pt>
                <c:pt idx="389">
                  <c:v>101.26686468085107</c:v>
                </c:pt>
                <c:pt idx="390">
                  <c:v>101.45333361702127</c:v>
                </c:pt>
                <c:pt idx="391">
                  <c:v>102.58851574468085</c:v>
                </c:pt>
                <c:pt idx="392">
                  <c:v>103.5590774468085</c:v>
                </c:pt>
                <c:pt idx="393">
                  <c:v>104.09287999999999</c:v>
                </c:pt>
                <c:pt idx="394">
                  <c:v>105.05637276595745</c:v>
                </c:pt>
                <c:pt idx="395">
                  <c:v>106.25735234042551</c:v>
                </c:pt>
                <c:pt idx="396">
                  <c:v>106.16510500000001</c:v>
                </c:pt>
                <c:pt idx="397">
                  <c:v>106.56016916666668</c:v>
                </c:pt>
                <c:pt idx="398">
                  <c:v>106.9602175</c:v>
                </c:pt>
                <c:pt idx="399">
                  <c:v>107.12329583333334</c:v>
                </c:pt>
                <c:pt idx="400">
                  <c:v>107.19633166666668</c:v>
                </c:pt>
                <c:pt idx="401">
                  <c:v>107.27116916666667</c:v>
                </c:pt>
                <c:pt idx="402">
                  <c:v>107.43262083333333</c:v>
                </c:pt>
              </c:numCache>
            </c:numRef>
          </c:val>
        </c:ser>
        <c:ser>
          <c:idx val="2"/>
          <c:order val="2"/>
          <c:tx>
            <c:strRef>
              <c:f>Petrol!$G$1</c:f>
              <c:strCache>
                <c:ptCount val="1"/>
                <c:pt idx="0">
                  <c:v>Petrol at Pump Ex VAT &amp; Duty  (p/l)</c:v>
                </c:pt>
              </c:strCache>
            </c:strRef>
          </c:tx>
          <c:marker>
            <c:symbol val="none"/>
          </c:marker>
          <c:cat>
            <c:numRef>
              <c:f>Petrol!$A$2:$A$404</c:f>
              <c:numCache>
                <c:formatCode>dd/mm/yyyy</c:formatCode>
                <c:ptCount val="403"/>
                <c:pt idx="0">
                  <c:v>37781</c:v>
                </c:pt>
                <c:pt idx="1">
                  <c:v>37788</c:v>
                </c:pt>
                <c:pt idx="2">
                  <c:v>37795</c:v>
                </c:pt>
                <c:pt idx="3">
                  <c:v>37802</c:v>
                </c:pt>
                <c:pt idx="4">
                  <c:v>37809</c:v>
                </c:pt>
                <c:pt idx="5">
                  <c:v>37816</c:v>
                </c:pt>
                <c:pt idx="6">
                  <c:v>37823</c:v>
                </c:pt>
                <c:pt idx="7">
                  <c:v>37830</c:v>
                </c:pt>
                <c:pt idx="8">
                  <c:v>37837</c:v>
                </c:pt>
                <c:pt idx="9">
                  <c:v>37844</c:v>
                </c:pt>
                <c:pt idx="10">
                  <c:v>37851</c:v>
                </c:pt>
                <c:pt idx="11">
                  <c:v>37859</c:v>
                </c:pt>
                <c:pt idx="12">
                  <c:v>37865</c:v>
                </c:pt>
                <c:pt idx="13">
                  <c:v>37872</c:v>
                </c:pt>
                <c:pt idx="14">
                  <c:v>37879</c:v>
                </c:pt>
                <c:pt idx="15">
                  <c:v>37886</c:v>
                </c:pt>
                <c:pt idx="16">
                  <c:v>37893</c:v>
                </c:pt>
                <c:pt idx="17">
                  <c:v>37900</c:v>
                </c:pt>
                <c:pt idx="18">
                  <c:v>37907</c:v>
                </c:pt>
                <c:pt idx="19">
                  <c:v>37914</c:v>
                </c:pt>
                <c:pt idx="20">
                  <c:v>37921</c:v>
                </c:pt>
                <c:pt idx="21">
                  <c:v>37928</c:v>
                </c:pt>
                <c:pt idx="22">
                  <c:v>37935</c:v>
                </c:pt>
                <c:pt idx="23">
                  <c:v>37942</c:v>
                </c:pt>
                <c:pt idx="24">
                  <c:v>37949</c:v>
                </c:pt>
                <c:pt idx="25">
                  <c:v>37956</c:v>
                </c:pt>
                <c:pt idx="26">
                  <c:v>37963</c:v>
                </c:pt>
                <c:pt idx="27">
                  <c:v>37970</c:v>
                </c:pt>
                <c:pt idx="28">
                  <c:v>37977</c:v>
                </c:pt>
                <c:pt idx="29">
                  <c:v>37984</c:v>
                </c:pt>
                <c:pt idx="30">
                  <c:v>37991</c:v>
                </c:pt>
                <c:pt idx="31">
                  <c:v>37998</c:v>
                </c:pt>
                <c:pt idx="32">
                  <c:v>38005</c:v>
                </c:pt>
                <c:pt idx="33">
                  <c:v>38012</c:v>
                </c:pt>
                <c:pt idx="34">
                  <c:v>38019</c:v>
                </c:pt>
                <c:pt idx="35">
                  <c:v>38026</c:v>
                </c:pt>
                <c:pt idx="36">
                  <c:v>38033</c:v>
                </c:pt>
                <c:pt idx="37">
                  <c:v>38040</c:v>
                </c:pt>
                <c:pt idx="38">
                  <c:v>38047</c:v>
                </c:pt>
                <c:pt idx="39">
                  <c:v>38054</c:v>
                </c:pt>
                <c:pt idx="40">
                  <c:v>38061</c:v>
                </c:pt>
                <c:pt idx="41">
                  <c:v>38068</c:v>
                </c:pt>
                <c:pt idx="42">
                  <c:v>38075</c:v>
                </c:pt>
                <c:pt idx="43">
                  <c:v>38082</c:v>
                </c:pt>
                <c:pt idx="44">
                  <c:v>38089</c:v>
                </c:pt>
                <c:pt idx="45">
                  <c:v>38096</c:v>
                </c:pt>
                <c:pt idx="46">
                  <c:v>38103</c:v>
                </c:pt>
                <c:pt idx="47">
                  <c:v>38111</c:v>
                </c:pt>
                <c:pt idx="48">
                  <c:v>38117</c:v>
                </c:pt>
                <c:pt idx="49">
                  <c:v>38124</c:v>
                </c:pt>
                <c:pt idx="50">
                  <c:v>38131</c:v>
                </c:pt>
                <c:pt idx="51">
                  <c:v>38138</c:v>
                </c:pt>
                <c:pt idx="52">
                  <c:v>38145</c:v>
                </c:pt>
                <c:pt idx="53">
                  <c:v>38152</c:v>
                </c:pt>
                <c:pt idx="54">
                  <c:v>38159</c:v>
                </c:pt>
                <c:pt idx="55">
                  <c:v>38166</c:v>
                </c:pt>
                <c:pt idx="56">
                  <c:v>38173</c:v>
                </c:pt>
                <c:pt idx="57">
                  <c:v>38180</c:v>
                </c:pt>
                <c:pt idx="58">
                  <c:v>38187</c:v>
                </c:pt>
                <c:pt idx="59">
                  <c:v>38194</c:v>
                </c:pt>
                <c:pt idx="60">
                  <c:v>38201</c:v>
                </c:pt>
                <c:pt idx="61">
                  <c:v>38208</c:v>
                </c:pt>
                <c:pt idx="62">
                  <c:v>38215</c:v>
                </c:pt>
                <c:pt idx="63">
                  <c:v>38222</c:v>
                </c:pt>
                <c:pt idx="64">
                  <c:v>38230</c:v>
                </c:pt>
                <c:pt idx="65">
                  <c:v>38236</c:v>
                </c:pt>
                <c:pt idx="66">
                  <c:v>38243</c:v>
                </c:pt>
                <c:pt idx="67">
                  <c:v>38250</c:v>
                </c:pt>
                <c:pt idx="68">
                  <c:v>38257</c:v>
                </c:pt>
                <c:pt idx="69">
                  <c:v>38264</c:v>
                </c:pt>
                <c:pt idx="70">
                  <c:v>38271</c:v>
                </c:pt>
                <c:pt idx="71">
                  <c:v>38278</c:v>
                </c:pt>
                <c:pt idx="72">
                  <c:v>38285</c:v>
                </c:pt>
                <c:pt idx="73">
                  <c:v>38292</c:v>
                </c:pt>
                <c:pt idx="74">
                  <c:v>38299</c:v>
                </c:pt>
                <c:pt idx="75">
                  <c:v>38306</c:v>
                </c:pt>
                <c:pt idx="76">
                  <c:v>38313</c:v>
                </c:pt>
                <c:pt idx="77">
                  <c:v>38320</c:v>
                </c:pt>
                <c:pt idx="78">
                  <c:v>38327</c:v>
                </c:pt>
                <c:pt idx="79">
                  <c:v>38334</c:v>
                </c:pt>
                <c:pt idx="80">
                  <c:v>38341</c:v>
                </c:pt>
                <c:pt idx="81">
                  <c:v>38348</c:v>
                </c:pt>
                <c:pt idx="82">
                  <c:v>38355</c:v>
                </c:pt>
                <c:pt idx="83">
                  <c:v>38362</c:v>
                </c:pt>
                <c:pt idx="84">
                  <c:v>38369</c:v>
                </c:pt>
                <c:pt idx="85">
                  <c:v>38376</c:v>
                </c:pt>
                <c:pt idx="86">
                  <c:v>38383</c:v>
                </c:pt>
                <c:pt idx="87">
                  <c:v>38390</c:v>
                </c:pt>
                <c:pt idx="88">
                  <c:v>38397</c:v>
                </c:pt>
                <c:pt idx="89">
                  <c:v>38404</c:v>
                </c:pt>
                <c:pt idx="90">
                  <c:v>38411</c:v>
                </c:pt>
                <c:pt idx="91">
                  <c:v>38418</c:v>
                </c:pt>
                <c:pt idx="92">
                  <c:v>38425</c:v>
                </c:pt>
                <c:pt idx="93">
                  <c:v>38432</c:v>
                </c:pt>
                <c:pt idx="94">
                  <c:v>38439</c:v>
                </c:pt>
                <c:pt idx="95">
                  <c:v>38446</c:v>
                </c:pt>
                <c:pt idx="96">
                  <c:v>38453</c:v>
                </c:pt>
                <c:pt idx="97">
                  <c:v>38460</c:v>
                </c:pt>
                <c:pt idx="98">
                  <c:v>38467</c:v>
                </c:pt>
                <c:pt idx="99">
                  <c:v>38474</c:v>
                </c:pt>
                <c:pt idx="100">
                  <c:v>38481</c:v>
                </c:pt>
                <c:pt idx="101">
                  <c:v>38488</c:v>
                </c:pt>
                <c:pt idx="102">
                  <c:v>38495</c:v>
                </c:pt>
                <c:pt idx="103">
                  <c:v>38502</c:v>
                </c:pt>
                <c:pt idx="104">
                  <c:v>38509</c:v>
                </c:pt>
                <c:pt idx="105">
                  <c:v>38516</c:v>
                </c:pt>
                <c:pt idx="106">
                  <c:v>38523</c:v>
                </c:pt>
                <c:pt idx="107">
                  <c:v>38530</c:v>
                </c:pt>
                <c:pt idx="108">
                  <c:v>38537</c:v>
                </c:pt>
                <c:pt idx="109">
                  <c:v>38544</c:v>
                </c:pt>
                <c:pt idx="110">
                  <c:v>38551</c:v>
                </c:pt>
                <c:pt idx="111">
                  <c:v>38558</c:v>
                </c:pt>
                <c:pt idx="112">
                  <c:v>38565</c:v>
                </c:pt>
                <c:pt idx="113">
                  <c:v>38572</c:v>
                </c:pt>
                <c:pt idx="114">
                  <c:v>38579</c:v>
                </c:pt>
                <c:pt idx="115">
                  <c:v>38586</c:v>
                </c:pt>
                <c:pt idx="116">
                  <c:v>38593</c:v>
                </c:pt>
                <c:pt idx="117">
                  <c:v>38600</c:v>
                </c:pt>
                <c:pt idx="118">
                  <c:v>38607</c:v>
                </c:pt>
                <c:pt idx="119">
                  <c:v>38614</c:v>
                </c:pt>
                <c:pt idx="120">
                  <c:v>38621</c:v>
                </c:pt>
                <c:pt idx="121">
                  <c:v>38628</c:v>
                </c:pt>
                <c:pt idx="122">
                  <c:v>38635</c:v>
                </c:pt>
                <c:pt idx="123">
                  <c:v>38642</c:v>
                </c:pt>
                <c:pt idx="124">
                  <c:v>38649</c:v>
                </c:pt>
                <c:pt idx="125">
                  <c:v>38656</c:v>
                </c:pt>
                <c:pt idx="126">
                  <c:v>38663</c:v>
                </c:pt>
                <c:pt idx="127">
                  <c:v>38670</c:v>
                </c:pt>
                <c:pt idx="128">
                  <c:v>38677</c:v>
                </c:pt>
                <c:pt idx="129">
                  <c:v>38684</c:v>
                </c:pt>
                <c:pt idx="130">
                  <c:v>38691</c:v>
                </c:pt>
                <c:pt idx="131">
                  <c:v>38698</c:v>
                </c:pt>
                <c:pt idx="132">
                  <c:v>38705</c:v>
                </c:pt>
                <c:pt idx="133">
                  <c:v>38712</c:v>
                </c:pt>
                <c:pt idx="134">
                  <c:v>38719</c:v>
                </c:pt>
                <c:pt idx="135">
                  <c:v>38726</c:v>
                </c:pt>
                <c:pt idx="136">
                  <c:v>38733</c:v>
                </c:pt>
                <c:pt idx="137">
                  <c:v>38740</c:v>
                </c:pt>
                <c:pt idx="138">
                  <c:v>38747</c:v>
                </c:pt>
                <c:pt idx="139">
                  <c:v>38754</c:v>
                </c:pt>
                <c:pt idx="140">
                  <c:v>38761</c:v>
                </c:pt>
                <c:pt idx="141">
                  <c:v>38768</c:v>
                </c:pt>
                <c:pt idx="142">
                  <c:v>38775</c:v>
                </c:pt>
                <c:pt idx="143">
                  <c:v>38782</c:v>
                </c:pt>
                <c:pt idx="144">
                  <c:v>38789</c:v>
                </c:pt>
                <c:pt idx="145">
                  <c:v>38796</c:v>
                </c:pt>
                <c:pt idx="146">
                  <c:v>38803</c:v>
                </c:pt>
                <c:pt idx="147">
                  <c:v>38810</c:v>
                </c:pt>
                <c:pt idx="148">
                  <c:v>38817</c:v>
                </c:pt>
                <c:pt idx="149">
                  <c:v>38825</c:v>
                </c:pt>
                <c:pt idx="150">
                  <c:v>38831</c:v>
                </c:pt>
                <c:pt idx="151">
                  <c:v>38838</c:v>
                </c:pt>
                <c:pt idx="152">
                  <c:v>38845</c:v>
                </c:pt>
                <c:pt idx="153">
                  <c:v>38852</c:v>
                </c:pt>
                <c:pt idx="154">
                  <c:v>38859</c:v>
                </c:pt>
                <c:pt idx="155">
                  <c:v>38866</c:v>
                </c:pt>
                <c:pt idx="156">
                  <c:v>38873</c:v>
                </c:pt>
                <c:pt idx="157">
                  <c:v>38880</c:v>
                </c:pt>
                <c:pt idx="158">
                  <c:v>38887</c:v>
                </c:pt>
                <c:pt idx="159">
                  <c:v>38894</c:v>
                </c:pt>
                <c:pt idx="160">
                  <c:v>38901</c:v>
                </c:pt>
                <c:pt idx="161">
                  <c:v>38908</c:v>
                </c:pt>
                <c:pt idx="162">
                  <c:v>38915</c:v>
                </c:pt>
                <c:pt idx="163">
                  <c:v>38922</c:v>
                </c:pt>
                <c:pt idx="164">
                  <c:v>38929</c:v>
                </c:pt>
                <c:pt idx="165">
                  <c:v>38936</c:v>
                </c:pt>
                <c:pt idx="166">
                  <c:v>38943</c:v>
                </c:pt>
                <c:pt idx="167">
                  <c:v>38950</c:v>
                </c:pt>
                <c:pt idx="168">
                  <c:v>38957</c:v>
                </c:pt>
                <c:pt idx="169">
                  <c:v>38964</c:v>
                </c:pt>
                <c:pt idx="170">
                  <c:v>38971</c:v>
                </c:pt>
                <c:pt idx="171">
                  <c:v>38978</c:v>
                </c:pt>
                <c:pt idx="172">
                  <c:v>38985</c:v>
                </c:pt>
                <c:pt idx="173">
                  <c:v>38992</c:v>
                </c:pt>
                <c:pt idx="174">
                  <c:v>38999</c:v>
                </c:pt>
                <c:pt idx="175">
                  <c:v>39006</c:v>
                </c:pt>
                <c:pt idx="176">
                  <c:v>39013</c:v>
                </c:pt>
                <c:pt idx="177">
                  <c:v>39020</c:v>
                </c:pt>
                <c:pt idx="178">
                  <c:v>39027</c:v>
                </c:pt>
                <c:pt idx="179">
                  <c:v>39034</c:v>
                </c:pt>
                <c:pt idx="180">
                  <c:v>39041</c:v>
                </c:pt>
                <c:pt idx="181">
                  <c:v>39048</c:v>
                </c:pt>
                <c:pt idx="182">
                  <c:v>39055</c:v>
                </c:pt>
                <c:pt idx="183">
                  <c:v>39062</c:v>
                </c:pt>
                <c:pt idx="184">
                  <c:v>39069</c:v>
                </c:pt>
                <c:pt idx="185">
                  <c:v>39076</c:v>
                </c:pt>
                <c:pt idx="186">
                  <c:v>39083</c:v>
                </c:pt>
                <c:pt idx="187">
                  <c:v>39090</c:v>
                </c:pt>
                <c:pt idx="188">
                  <c:v>39097</c:v>
                </c:pt>
                <c:pt idx="189">
                  <c:v>39104</c:v>
                </c:pt>
                <c:pt idx="190">
                  <c:v>39111</c:v>
                </c:pt>
                <c:pt idx="191">
                  <c:v>39118</c:v>
                </c:pt>
                <c:pt idx="192">
                  <c:v>39125</c:v>
                </c:pt>
                <c:pt idx="193">
                  <c:v>39132</c:v>
                </c:pt>
                <c:pt idx="194">
                  <c:v>39139</c:v>
                </c:pt>
                <c:pt idx="195">
                  <c:v>39146</c:v>
                </c:pt>
                <c:pt idx="196">
                  <c:v>39153</c:v>
                </c:pt>
                <c:pt idx="197">
                  <c:v>39160</c:v>
                </c:pt>
                <c:pt idx="198">
                  <c:v>39167</c:v>
                </c:pt>
                <c:pt idx="199">
                  <c:v>39174</c:v>
                </c:pt>
                <c:pt idx="200">
                  <c:v>39182</c:v>
                </c:pt>
                <c:pt idx="201">
                  <c:v>39188</c:v>
                </c:pt>
                <c:pt idx="202">
                  <c:v>39195</c:v>
                </c:pt>
                <c:pt idx="203">
                  <c:v>39202</c:v>
                </c:pt>
                <c:pt idx="204">
                  <c:v>39209</c:v>
                </c:pt>
                <c:pt idx="205">
                  <c:v>39216</c:v>
                </c:pt>
                <c:pt idx="206">
                  <c:v>39223</c:v>
                </c:pt>
                <c:pt idx="207">
                  <c:v>39230</c:v>
                </c:pt>
                <c:pt idx="208">
                  <c:v>39237</c:v>
                </c:pt>
                <c:pt idx="209">
                  <c:v>39244</c:v>
                </c:pt>
                <c:pt idx="210">
                  <c:v>39251</c:v>
                </c:pt>
                <c:pt idx="211">
                  <c:v>39258</c:v>
                </c:pt>
                <c:pt idx="212">
                  <c:v>39265</c:v>
                </c:pt>
                <c:pt idx="213">
                  <c:v>39272</c:v>
                </c:pt>
                <c:pt idx="214">
                  <c:v>39279</c:v>
                </c:pt>
                <c:pt idx="215">
                  <c:v>39286</c:v>
                </c:pt>
                <c:pt idx="216">
                  <c:v>39293</c:v>
                </c:pt>
                <c:pt idx="217">
                  <c:v>39300</c:v>
                </c:pt>
                <c:pt idx="218">
                  <c:v>39307</c:v>
                </c:pt>
                <c:pt idx="219">
                  <c:v>39314</c:v>
                </c:pt>
                <c:pt idx="220">
                  <c:v>39321</c:v>
                </c:pt>
                <c:pt idx="221">
                  <c:v>39328</c:v>
                </c:pt>
                <c:pt idx="222">
                  <c:v>39335</c:v>
                </c:pt>
                <c:pt idx="223">
                  <c:v>39342</c:v>
                </c:pt>
                <c:pt idx="224">
                  <c:v>39349</c:v>
                </c:pt>
                <c:pt idx="225">
                  <c:v>39356</c:v>
                </c:pt>
                <c:pt idx="226">
                  <c:v>39363</c:v>
                </c:pt>
                <c:pt idx="227">
                  <c:v>39370</c:v>
                </c:pt>
                <c:pt idx="228">
                  <c:v>39377</c:v>
                </c:pt>
                <c:pt idx="229">
                  <c:v>39384</c:v>
                </c:pt>
                <c:pt idx="230">
                  <c:v>39391</c:v>
                </c:pt>
                <c:pt idx="231">
                  <c:v>39398</c:v>
                </c:pt>
                <c:pt idx="232">
                  <c:v>39405</c:v>
                </c:pt>
                <c:pt idx="233">
                  <c:v>39412</c:v>
                </c:pt>
                <c:pt idx="234">
                  <c:v>39419</c:v>
                </c:pt>
                <c:pt idx="235">
                  <c:v>39426</c:v>
                </c:pt>
                <c:pt idx="236">
                  <c:v>39433</c:v>
                </c:pt>
                <c:pt idx="237">
                  <c:v>39440</c:v>
                </c:pt>
                <c:pt idx="238">
                  <c:v>39447</c:v>
                </c:pt>
                <c:pt idx="239">
                  <c:v>39454</c:v>
                </c:pt>
                <c:pt idx="240">
                  <c:v>39461</c:v>
                </c:pt>
                <c:pt idx="241">
                  <c:v>39468</c:v>
                </c:pt>
                <c:pt idx="242">
                  <c:v>39475</c:v>
                </c:pt>
                <c:pt idx="243">
                  <c:v>39482</c:v>
                </c:pt>
                <c:pt idx="244">
                  <c:v>39489</c:v>
                </c:pt>
                <c:pt idx="245">
                  <c:v>39496</c:v>
                </c:pt>
                <c:pt idx="246">
                  <c:v>39503</c:v>
                </c:pt>
                <c:pt idx="247">
                  <c:v>39510</c:v>
                </c:pt>
                <c:pt idx="248">
                  <c:v>39517</c:v>
                </c:pt>
                <c:pt idx="249">
                  <c:v>39524</c:v>
                </c:pt>
                <c:pt idx="250">
                  <c:v>39531</c:v>
                </c:pt>
                <c:pt idx="251">
                  <c:v>39538</c:v>
                </c:pt>
                <c:pt idx="252">
                  <c:v>39545</c:v>
                </c:pt>
                <c:pt idx="253">
                  <c:v>39552</c:v>
                </c:pt>
                <c:pt idx="254">
                  <c:v>39559</c:v>
                </c:pt>
                <c:pt idx="255">
                  <c:v>39566</c:v>
                </c:pt>
                <c:pt idx="256">
                  <c:v>39573</c:v>
                </c:pt>
                <c:pt idx="257">
                  <c:v>39580</c:v>
                </c:pt>
                <c:pt idx="258">
                  <c:v>39587</c:v>
                </c:pt>
                <c:pt idx="259">
                  <c:v>39594</c:v>
                </c:pt>
                <c:pt idx="260">
                  <c:v>39601</c:v>
                </c:pt>
                <c:pt idx="261">
                  <c:v>39608</c:v>
                </c:pt>
                <c:pt idx="262">
                  <c:v>39615</c:v>
                </c:pt>
                <c:pt idx="263">
                  <c:v>39622</c:v>
                </c:pt>
                <c:pt idx="264">
                  <c:v>39629</c:v>
                </c:pt>
                <c:pt idx="265">
                  <c:v>39636</c:v>
                </c:pt>
                <c:pt idx="266">
                  <c:v>39643</c:v>
                </c:pt>
                <c:pt idx="267">
                  <c:v>39650</c:v>
                </c:pt>
                <c:pt idx="268">
                  <c:v>39657</c:v>
                </c:pt>
                <c:pt idx="269">
                  <c:v>39664</c:v>
                </c:pt>
                <c:pt idx="270">
                  <c:v>39671</c:v>
                </c:pt>
                <c:pt idx="271">
                  <c:v>39678</c:v>
                </c:pt>
                <c:pt idx="272">
                  <c:v>39685</c:v>
                </c:pt>
                <c:pt idx="273">
                  <c:v>39692</c:v>
                </c:pt>
                <c:pt idx="274">
                  <c:v>39699</c:v>
                </c:pt>
                <c:pt idx="275">
                  <c:v>39706</c:v>
                </c:pt>
                <c:pt idx="276">
                  <c:v>39713</c:v>
                </c:pt>
                <c:pt idx="277">
                  <c:v>39720</c:v>
                </c:pt>
                <c:pt idx="278">
                  <c:v>39727</c:v>
                </c:pt>
                <c:pt idx="279">
                  <c:v>39734</c:v>
                </c:pt>
                <c:pt idx="280">
                  <c:v>39741</c:v>
                </c:pt>
                <c:pt idx="281">
                  <c:v>39748</c:v>
                </c:pt>
                <c:pt idx="282">
                  <c:v>39755</c:v>
                </c:pt>
                <c:pt idx="283">
                  <c:v>39762</c:v>
                </c:pt>
                <c:pt idx="284">
                  <c:v>39769</c:v>
                </c:pt>
                <c:pt idx="285">
                  <c:v>39776</c:v>
                </c:pt>
                <c:pt idx="286">
                  <c:v>39783</c:v>
                </c:pt>
                <c:pt idx="287">
                  <c:v>39790</c:v>
                </c:pt>
                <c:pt idx="288">
                  <c:v>39797</c:v>
                </c:pt>
                <c:pt idx="289">
                  <c:v>39804</c:v>
                </c:pt>
                <c:pt idx="290">
                  <c:v>39811</c:v>
                </c:pt>
                <c:pt idx="291">
                  <c:v>39818</c:v>
                </c:pt>
                <c:pt idx="292">
                  <c:v>39825</c:v>
                </c:pt>
                <c:pt idx="293">
                  <c:v>39832</c:v>
                </c:pt>
                <c:pt idx="294">
                  <c:v>39839</c:v>
                </c:pt>
                <c:pt idx="295">
                  <c:v>39846</c:v>
                </c:pt>
                <c:pt idx="296">
                  <c:v>39853</c:v>
                </c:pt>
                <c:pt idx="297">
                  <c:v>39860</c:v>
                </c:pt>
                <c:pt idx="298">
                  <c:v>39867</c:v>
                </c:pt>
                <c:pt idx="299">
                  <c:v>39874</c:v>
                </c:pt>
                <c:pt idx="300">
                  <c:v>39881</c:v>
                </c:pt>
                <c:pt idx="301">
                  <c:v>39888</c:v>
                </c:pt>
                <c:pt idx="302">
                  <c:v>39895</c:v>
                </c:pt>
                <c:pt idx="303">
                  <c:v>39902</c:v>
                </c:pt>
                <c:pt idx="304">
                  <c:v>39909</c:v>
                </c:pt>
                <c:pt idx="305">
                  <c:v>39916</c:v>
                </c:pt>
                <c:pt idx="306">
                  <c:v>39923</c:v>
                </c:pt>
                <c:pt idx="307">
                  <c:v>39930</c:v>
                </c:pt>
                <c:pt idx="308">
                  <c:v>39937</c:v>
                </c:pt>
                <c:pt idx="309">
                  <c:v>39944</c:v>
                </c:pt>
                <c:pt idx="310">
                  <c:v>39951</c:v>
                </c:pt>
                <c:pt idx="311">
                  <c:v>39958</c:v>
                </c:pt>
                <c:pt idx="312">
                  <c:v>39965</c:v>
                </c:pt>
                <c:pt idx="313">
                  <c:v>39972</c:v>
                </c:pt>
                <c:pt idx="314">
                  <c:v>39979</c:v>
                </c:pt>
                <c:pt idx="315">
                  <c:v>39986</c:v>
                </c:pt>
                <c:pt idx="316">
                  <c:v>39993</c:v>
                </c:pt>
                <c:pt idx="317">
                  <c:v>40000</c:v>
                </c:pt>
                <c:pt idx="318">
                  <c:v>40007</c:v>
                </c:pt>
                <c:pt idx="319">
                  <c:v>40014</c:v>
                </c:pt>
                <c:pt idx="320">
                  <c:v>40021</c:v>
                </c:pt>
                <c:pt idx="321">
                  <c:v>40028</c:v>
                </c:pt>
                <c:pt idx="322">
                  <c:v>40035</c:v>
                </c:pt>
                <c:pt idx="323">
                  <c:v>40042</c:v>
                </c:pt>
                <c:pt idx="324">
                  <c:v>40049</c:v>
                </c:pt>
                <c:pt idx="325">
                  <c:v>40056</c:v>
                </c:pt>
                <c:pt idx="326">
                  <c:v>40063</c:v>
                </c:pt>
                <c:pt idx="327">
                  <c:v>40070</c:v>
                </c:pt>
                <c:pt idx="328">
                  <c:v>40077</c:v>
                </c:pt>
                <c:pt idx="329">
                  <c:v>40084</c:v>
                </c:pt>
                <c:pt idx="330">
                  <c:v>40091</c:v>
                </c:pt>
                <c:pt idx="331">
                  <c:v>40098</c:v>
                </c:pt>
                <c:pt idx="332">
                  <c:v>40105</c:v>
                </c:pt>
                <c:pt idx="333">
                  <c:v>40112</c:v>
                </c:pt>
                <c:pt idx="334">
                  <c:v>40119</c:v>
                </c:pt>
                <c:pt idx="335">
                  <c:v>40126</c:v>
                </c:pt>
                <c:pt idx="336">
                  <c:v>40133</c:v>
                </c:pt>
                <c:pt idx="337">
                  <c:v>40140</c:v>
                </c:pt>
                <c:pt idx="338">
                  <c:v>40147</c:v>
                </c:pt>
                <c:pt idx="339">
                  <c:v>40154</c:v>
                </c:pt>
                <c:pt idx="340">
                  <c:v>40161</c:v>
                </c:pt>
                <c:pt idx="341">
                  <c:v>40168</c:v>
                </c:pt>
                <c:pt idx="342">
                  <c:v>40175</c:v>
                </c:pt>
                <c:pt idx="343">
                  <c:v>40182</c:v>
                </c:pt>
                <c:pt idx="344">
                  <c:v>40189</c:v>
                </c:pt>
                <c:pt idx="345">
                  <c:v>40196</c:v>
                </c:pt>
                <c:pt idx="346">
                  <c:v>40203</c:v>
                </c:pt>
                <c:pt idx="347">
                  <c:v>40210</c:v>
                </c:pt>
                <c:pt idx="348">
                  <c:v>40217</c:v>
                </c:pt>
                <c:pt idx="349">
                  <c:v>40224</c:v>
                </c:pt>
                <c:pt idx="350">
                  <c:v>40231</c:v>
                </c:pt>
                <c:pt idx="351">
                  <c:v>40238</c:v>
                </c:pt>
                <c:pt idx="352">
                  <c:v>40245</c:v>
                </c:pt>
                <c:pt idx="353">
                  <c:v>40252</c:v>
                </c:pt>
                <c:pt idx="354">
                  <c:v>40259</c:v>
                </c:pt>
                <c:pt idx="355">
                  <c:v>40266</c:v>
                </c:pt>
                <c:pt idx="356">
                  <c:v>40273</c:v>
                </c:pt>
                <c:pt idx="357">
                  <c:v>40280</c:v>
                </c:pt>
                <c:pt idx="358">
                  <c:v>40287</c:v>
                </c:pt>
                <c:pt idx="359">
                  <c:v>40294</c:v>
                </c:pt>
                <c:pt idx="360">
                  <c:v>40301</c:v>
                </c:pt>
                <c:pt idx="361">
                  <c:v>40308</c:v>
                </c:pt>
                <c:pt idx="362">
                  <c:v>40315</c:v>
                </c:pt>
                <c:pt idx="363">
                  <c:v>40322</c:v>
                </c:pt>
                <c:pt idx="364">
                  <c:v>40329</c:v>
                </c:pt>
                <c:pt idx="365">
                  <c:v>40336</c:v>
                </c:pt>
                <c:pt idx="366">
                  <c:v>40343</c:v>
                </c:pt>
                <c:pt idx="367">
                  <c:v>40350</c:v>
                </c:pt>
                <c:pt idx="368">
                  <c:v>40357</c:v>
                </c:pt>
                <c:pt idx="369">
                  <c:v>40364</c:v>
                </c:pt>
                <c:pt idx="370">
                  <c:v>40371</c:v>
                </c:pt>
                <c:pt idx="371">
                  <c:v>40378</c:v>
                </c:pt>
                <c:pt idx="372">
                  <c:v>40385</c:v>
                </c:pt>
                <c:pt idx="373">
                  <c:v>40392</c:v>
                </c:pt>
                <c:pt idx="374">
                  <c:v>40399</c:v>
                </c:pt>
                <c:pt idx="375">
                  <c:v>40406</c:v>
                </c:pt>
                <c:pt idx="376">
                  <c:v>40413</c:v>
                </c:pt>
                <c:pt idx="377">
                  <c:v>40420</c:v>
                </c:pt>
                <c:pt idx="378">
                  <c:v>40427</c:v>
                </c:pt>
                <c:pt idx="379">
                  <c:v>40434</c:v>
                </c:pt>
                <c:pt idx="380">
                  <c:v>40441</c:v>
                </c:pt>
                <c:pt idx="381">
                  <c:v>40448</c:v>
                </c:pt>
                <c:pt idx="382">
                  <c:v>40455</c:v>
                </c:pt>
                <c:pt idx="383">
                  <c:v>40462</c:v>
                </c:pt>
                <c:pt idx="384">
                  <c:v>40469</c:v>
                </c:pt>
                <c:pt idx="385">
                  <c:v>40476</c:v>
                </c:pt>
                <c:pt idx="386">
                  <c:v>40483</c:v>
                </c:pt>
                <c:pt idx="387">
                  <c:v>40490</c:v>
                </c:pt>
                <c:pt idx="388">
                  <c:v>40497</c:v>
                </c:pt>
                <c:pt idx="389">
                  <c:v>40504</c:v>
                </c:pt>
                <c:pt idx="390">
                  <c:v>40511</c:v>
                </c:pt>
                <c:pt idx="391">
                  <c:v>40518</c:v>
                </c:pt>
                <c:pt idx="392">
                  <c:v>40525</c:v>
                </c:pt>
                <c:pt idx="393">
                  <c:v>40532</c:v>
                </c:pt>
                <c:pt idx="394">
                  <c:v>40539</c:v>
                </c:pt>
                <c:pt idx="395">
                  <c:v>40546</c:v>
                </c:pt>
                <c:pt idx="396">
                  <c:v>40553</c:v>
                </c:pt>
                <c:pt idx="397">
                  <c:v>40560</c:v>
                </c:pt>
                <c:pt idx="398">
                  <c:v>40567</c:v>
                </c:pt>
                <c:pt idx="399">
                  <c:v>40574</c:v>
                </c:pt>
                <c:pt idx="400">
                  <c:v>40581</c:v>
                </c:pt>
                <c:pt idx="401">
                  <c:v>40588</c:v>
                </c:pt>
                <c:pt idx="402">
                  <c:v>40595</c:v>
                </c:pt>
              </c:numCache>
            </c:numRef>
          </c:cat>
          <c:val>
            <c:numRef>
              <c:f>Petrol!$G$2:$G$404</c:f>
              <c:numCache>
                <c:formatCode>0.00</c:formatCode>
                <c:ptCount val="403"/>
                <c:pt idx="0">
                  <c:v>17.661092765957441</c:v>
                </c:pt>
                <c:pt idx="1">
                  <c:v>17.55799404255319</c:v>
                </c:pt>
                <c:pt idx="2">
                  <c:v>17.519205106382969</c:v>
                </c:pt>
                <c:pt idx="3">
                  <c:v>17.458656170212755</c:v>
                </c:pt>
                <c:pt idx="4">
                  <c:v>17.40020170212766</c:v>
                </c:pt>
                <c:pt idx="5">
                  <c:v>17.334533617021272</c:v>
                </c:pt>
                <c:pt idx="6">
                  <c:v>18.065310638297873</c:v>
                </c:pt>
                <c:pt idx="7">
                  <c:v>18.09562127659575</c:v>
                </c:pt>
                <c:pt idx="8">
                  <c:v>18.115645957446809</c:v>
                </c:pt>
                <c:pt idx="9">
                  <c:v>18.388098723404262</c:v>
                </c:pt>
                <c:pt idx="10">
                  <c:v>18.698253617021258</c:v>
                </c:pt>
                <c:pt idx="11">
                  <c:v>18.905966808510634</c:v>
                </c:pt>
                <c:pt idx="12">
                  <c:v>18.9679659574468</c:v>
                </c:pt>
                <c:pt idx="13">
                  <c:v>19.053353191489357</c:v>
                </c:pt>
                <c:pt idx="14">
                  <c:v>19.02802127659573</c:v>
                </c:pt>
                <c:pt idx="15">
                  <c:v>18.987411914893606</c:v>
                </c:pt>
                <c:pt idx="16">
                  <c:v>18.932331914893616</c:v>
                </c:pt>
                <c:pt idx="17">
                  <c:v>17.949304680851064</c:v>
                </c:pt>
                <c:pt idx="18">
                  <c:v>17.493640851063837</c:v>
                </c:pt>
                <c:pt idx="19">
                  <c:v>17.621753191489354</c:v>
                </c:pt>
                <c:pt idx="20">
                  <c:v>17.576987234042541</c:v>
                </c:pt>
                <c:pt idx="21">
                  <c:v>17.577667234042558</c:v>
                </c:pt>
                <c:pt idx="22">
                  <c:v>17.532195744680841</c:v>
                </c:pt>
                <c:pt idx="23">
                  <c:v>17.518589787234042</c:v>
                </c:pt>
                <c:pt idx="24">
                  <c:v>17.5937004255319</c:v>
                </c:pt>
                <c:pt idx="25">
                  <c:v>17.576830638297871</c:v>
                </c:pt>
                <c:pt idx="26">
                  <c:v>17.555800851063829</c:v>
                </c:pt>
                <c:pt idx="27">
                  <c:v>17.546011063829788</c:v>
                </c:pt>
                <c:pt idx="28">
                  <c:v>17.515009361702134</c:v>
                </c:pt>
                <c:pt idx="29">
                  <c:v>17.529531063829786</c:v>
                </c:pt>
                <c:pt idx="30">
                  <c:v>17.475978723404261</c:v>
                </c:pt>
                <c:pt idx="31">
                  <c:v>17.494226382978717</c:v>
                </c:pt>
                <c:pt idx="32">
                  <c:v>17.88802638297873</c:v>
                </c:pt>
                <c:pt idx="33">
                  <c:v>17.955726808510626</c:v>
                </c:pt>
                <c:pt idx="34">
                  <c:v>17.993194042553192</c:v>
                </c:pt>
                <c:pt idx="35">
                  <c:v>18.007675744680832</c:v>
                </c:pt>
                <c:pt idx="36">
                  <c:v>17.955752340425526</c:v>
                </c:pt>
                <c:pt idx="37">
                  <c:v>17.905147234042552</c:v>
                </c:pt>
                <c:pt idx="38">
                  <c:v>17.85675914893617</c:v>
                </c:pt>
                <c:pt idx="39">
                  <c:v>18.204739574468086</c:v>
                </c:pt>
                <c:pt idx="40">
                  <c:v>18.762529361702114</c:v>
                </c:pt>
                <c:pt idx="41">
                  <c:v>18.806423829787228</c:v>
                </c:pt>
                <c:pt idx="42">
                  <c:v>18.934566808510645</c:v>
                </c:pt>
                <c:pt idx="43">
                  <c:v>19.160018723404256</c:v>
                </c:pt>
                <c:pt idx="44">
                  <c:v>19.184360851063822</c:v>
                </c:pt>
                <c:pt idx="45">
                  <c:v>19.320283404255328</c:v>
                </c:pt>
                <c:pt idx="46">
                  <c:v>19.619228085106379</c:v>
                </c:pt>
                <c:pt idx="47">
                  <c:v>20.368433191489352</c:v>
                </c:pt>
                <c:pt idx="48">
                  <c:v>21.236827234042543</c:v>
                </c:pt>
                <c:pt idx="49">
                  <c:v>22.25610127659575</c:v>
                </c:pt>
                <c:pt idx="50">
                  <c:v>22.793928510638288</c:v>
                </c:pt>
                <c:pt idx="51">
                  <c:v>22.989091914893613</c:v>
                </c:pt>
                <c:pt idx="52">
                  <c:v>23.062595744680856</c:v>
                </c:pt>
                <c:pt idx="53">
                  <c:v>22.297557446808504</c:v>
                </c:pt>
                <c:pt idx="54">
                  <c:v>21.872352340425529</c:v>
                </c:pt>
                <c:pt idx="55">
                  <c:v>21.332761702127648</c:v>
                </c:pt>
                <c:pt idx="56">
                  <c:v>20.877624680851049</c:v>
                </c:pt>
                <c:pt idx="57">
                  <c:v>21.271318297872334</c:v>
                </c:pt>
                <c:pt idx="58">
                  <c:v>21.697057872340416</c:v>
                </c:pt>
                <c:pt idx="59">
                  <c:v>21.723855319148932</c:v>
                </c:pt>
                <c:pt idx="60">
                  <c:v>21.713368510638297</c:v>
                </c:pt>
                <c:pt idx="61">
                  <c:v>21.991950638297872</c:v>
                </c:pt>
                <c:pt idx="62">
                  <c:v>22.050085106382973</c:v>
                </c:pt>
                <c:pt idx="63">
                  <c:v>22.268396595744683</c:v>
                </c:pt>
                <c:pt idx="64">
                  <c:v>22.285548936170208</c:v>
                </c:pt>
                <c:pt idx="65">
                  <c:v>22.150565957446808</c:v>
                </c:pt>
                <c:pt idx="66">
                  <c:v>22.10100680851064</c:v>
                </c:pt>
                <c:pt idx="67">
                  <c:v>22.073374468085113</c:v>
                </c:pt>
                <c:pt idx="68">
                  <c:v>22.368419574468085</c:v>
                </c:pt>
                <c:pt idx="69">
                  <c:v>22.729009361702133</c:v>
                </c:pt>
                <c:pt idx="70">
                  <c:v>23.632518297872345</c:v>
                </c:pt>
                <c:pt idx="71">
                  <c:v>23.836131914893606</c:v>
                </c:pt>
                <c:pt idx="72">
                  <c:v>24.334815319148923</c:v>
                </c:pt>
                <c:pt idx="73">
                  <c:v>24.618825531914887</c:v>
                </c:pt>
                <c:pt idx="74">
                  <c:v>24.68170212765957</c:v>
                </c:pt>
                <c:pt idx="75">
                  <c:v>24.614206808510637</c:v>
                </c:pt>
                <c:pt idx="76">
                  <c:v>22.231612765957429</c:v>
                </c:pt>
                <c:pt idx="77">
                  <c:v>24.530007659574473</c:v>
                </c:pt>
                <c:pt idx="78">
                  <c:v>24.442365106382987</c:v>
                </c:pt>
                <c:pt idx="79">
                  <c:v>23.310895319148933</c:v>
                </c:pt>
                <c:pt idx="80">
                  <c:v>22.231612765957429</c:v>
                </c:pt>
                <c:pt idx="81">
                  <c:v>22.006987234042562</c:v>
                </c:pt>
                <c:pt idx="82">
                  <c:v>21.976897021276592</c:v>
                </c:pt>
                <c:pt idx="83">
                  <c:v>20.845528510638296</c:v>
                </c:pt>
                <c:pt idx="84">
                  <c:v>20.078076595744669</c:v>
                </c:pt>
                <c:pt idx="85">
                  <c:v>20.074274893617023</c:v>
                </c:pt>
                <c:pt idx="86">
                  <c:v>20.593786382978728</c:v>
                </c:pt>
                <c:pt idx="87">
                  <c:v>20.85175148936171</c:v>
                </c:pt>
                <c:pt idx="88">
                  <c:v>21.013559999999991</c:v>
                </c:pt>
                <c:pt idx="89">
                  <c:v>21.113202553191492</c:v>
                </c:pt>
                <c:pt idx="90">
                  <c:v>21.364313191489352</c:v>
                </c:pt>
                <c:pt idx="91">
                  <c:v>21.97632851063829</c:v>
                </c:pt>
                <c:pt idx="92">
                  <c:v>22.376857021276585</c:v>
                </c:pt>
                <c:pt idx="93">
                  <c:v>23.280362553191488</c:v>
                </c:pt>
                <c:pt idx="94">
                  <c:v>23.882909787234034</c:v>
                </c:pt>
                <c:pt idx="95">
                  <c:v>24.316598297872339</c:v>
                </c:pt>
                <c:pt idx="96">
                  <c:v>25.758595744680854</c:v>
                </c:pt>
                <c:pt idx="97">
                  <c:v>25.775147234042542</c:v>
                </c:pt>
                <c:pt idx="98">
                  <c:v>25.670597446808493</c:v>
                </c:pt>
                <c:pt idx="99">
                  <c:v>25.614541276595752</c:v>
                </c:pt>
                <c:pt idx="100">
                  <c:v>25.546434042553194</c:v>
                </c:pt>
                <c:pt idx="101">
                  <c:v>25.468187234042539</c:v>
                </c:pt>
                <c:pt idx="102">
                  <c:v>25.04377702127659</c:v>
                </c:pt>
                <c:pt idx="103">
                  <c:v>24.540686808510635</c:v>
                </c:pt>
                <c:pt idx="104">
                  <c:v>24.400388085106378</c:v>
                </c:pt>
                <c:pt idx="105">
                  <c:v>25.231188085106389</c:v>
                </c:pt>
                <c:pt idx="106">
                  <c:v>25.686783829787238</c:v>
                </c:pt>
                <c:pt idx="107">
                  <c:v>26.713207659574458</c:v>
                </c:pt>
                <c:pt idx="108">
                  <c:v>27.356159999999996</c:v>
                </c:pt>
                <c:pt idx="109">
                  <c:v>27.566164255319144</c:v>
                </c:pt>
                <c:pt idx="110">
                  <c:v>28.261652765957429</c:v>
                </c:pt>
                <c:pt idx="111">
                  <c:v>28.644191489361681</c:v>
                </c:pt>
                <c:pt idx="112">
                  <c:v>28.853574468085093</c:v>
                </c:pt>
                <c:pt idx="113">
                  <c:v>29.212543829787244</c:v>
                </c:pt>
                <c:pt idx="114">
                  <c:v>29.970480000000002</c:v>
                </c:pt>
                <c:pt idx="115">
                  <c:v>30.15369872340424</c:v>
                </c:pt>
                <c:pt idx="116">
                  <c:v>30.700521702127652</c:v>
                </c:pt>
                <c:pt idx="117">
                  <c:v>33.218465531914894</c:v>
                </c:pt>
                <c:pt idx="118">
                  <c:v>33.813663829787224</c:v>
                </c:pt>
                <c:pt idx="119">
                  <c:v>33.252513191489363</c:v>
                </c:pt>
                <c:pt idx="120">
                  <c:v>32.331492765957428</c:v>
                </c:pt>
                <c:pt idx="121">
                  <c:v>32.485373617021274</c:v>
                </c:pt>
                <c:pt idx="122">
                  <c:v>33.110991489361687</c:v>
                </c:pt>
                <c:pt idx="123">
                  <c:v>33.02105531914895</c:v>
                </c:pt>
                <c:pt idx="124">
                  <c:v>32.450622978723395</c:v>
                </c:pt>
                <c:pt idx="125">
                  <c:v>31.868902978723405</c:v>
                </c:pt>
                <c:pt idx="126">
                  <c:v>31.593681702127647</c:v>
                </c:pt>
                <c:pt idx="127">
                  <c:v>29.948541276595741</c:v>
                </c:pt>
                <c:pt idx="128">
                  <c:v>28.311266382978722</c:v>
                </c:pt>
                <c:pt idx="129">
                  <c:v>27.237891914893602</c:v>
                </c:pt>
                <c:pt idx="130">
                  <c:v>27.237891914893602</c:v>
                </c:pt>
                <c:pt idx="131">
                  <c:v>27.114872340425528</c:v>
                </c:pt>
                <c:pt idx="132">
                  <c:v>27.416825531914903</c:v>
                </c:pt>
                <c:pt idx="133">
                  <c:v>27.695732765957452</c:v>
                </c:pt>
                <c:pt idx="134">
                  <c:v>27.822039148936149</c:v>
                </c:pt>
                <c:pt idx="135">
                  <c:v>28.270251063829782</c:v>
                </c:pt>
                <c:pt idx="136">
                  <c:v>28.650791489361701</c:v>
                </c:pt>
                <c:pt idx="137">
                  <c:v>29.111925106382962</c:v>
                </c:pt>
                <c:pt idx="138">
                  <c:v>29.3938485106383</c:v>
                </c:pt>
                <c:pt idx="139">
                  <c:v>29.269772765957434</c:v>
                </c:pt>
                <c:pt idx="140">
                  <c:v>29.19740425531915</c:v>
                </c:pt>
                <c:pt idx="141">
                  <c:v>29.152211914893606</c:v>
                </c:pt>
                <c:pt idx="142">
                  <c:v>29.076203404255317</c:v>
                </c:pt>
                <c:pt idx="143">
                  <c:v>28.958840851063819</c:v>
                </c:pt>
                <c:pt idx="144">
                  <c:v>29.116636595744659</c:v>
                </c:pt>
                <c:pt idx="145">
                  <c:v>29.659021276595745</c:v>
                </c:pt>
                <c:pt idx="146">
                  <c:v>30.484194528875371</c:v>
                </c:pt>
                <c:pt idx="147">
                  <c:v>31.014102127659577</c:v>
                </c:pt>
                <c:pt idx="148">
                  <c:v>31.85341531914893</c:v>
                </c:pt>
                <c:pt idx="149">
                  <c:v>33.095712340425528</c:v>
                </c:pt>
                <c:pt idx="150">
                  <c:v>34.050359148936174</c:v>
                </c:pt>
                <c:pt idx="151">
                  <c:v>34.71399829787233</c:v>
                </c:pt>
                <c:pt idx="152">
                  <c:v>34.994417872340428</c:v>
                </c:pt>
                <c:pt idx="153">
                  <c:v>34.935299574468083</c:v>
                </c:pt>
                <c:pt idx="154">
                  <c:v>34.686480851063827</c:v>
                </c:pt>
                <c:pt idx="155">
                  <c:v>34.061311489361692</c:v>
                </c:pt>
                <c:pt idx="156">
                  <c:v>33.952786382978708</c:v>
                </c:pt>
                <c:pt idx="157">
                  <c:v>34.172213617021264</c:v>
                </c:pt>
                <c:pt idx="158">
                  <c:v>34.127640000000007</c:v>
                </c:pt>
                <c:pt idx="159">
                  <c:v>33.727087659574458</c:v>
                </c:pt>
                <c:pt idx="160">
                  <c:v>33.978794893617014</c:v>
                </c:pt>
                <c:pt idx="161">
                  <c:v>34.342185531914886</c:v>
                </c:pt>
                <c:pt idx="162">
                  <c:v>35.352667234042563</c:v>
                </c:pt>
                <c:pt idx="163">
                  <c:v>36.120926808510625</c:v>
                </c:pt>
                <c:pt idx="164">
                  <c:v>36.159404255319139</c:v>
                </c:pt>
                <c:pt idx="165">
                  <c:v>36.348225531914871</c:v>
                </c:pt>
                <c:pt idx="166">
                  <c:v>36.148425531914889</c:v>
                </c:pt>
                <c:pt idx="167">
                  <c:v>34.383640000000007</c:v>
                </c:pt>
                <c:pt idx="168">
                  <c:v>33.241500425531918</c:v>
                </c:pt>
                <c:pt idx="169">
                  <c:v>31.947642553191493</c:v>
                </c:pt>
                <c:pt idx="170">
                  <c:v>30.756297872340419</c:v>
                </c:pt>
                <c:pt idx="171">
                  <c:v>29.305647659574454</c:v>
                </c:pt>
                <c:pt idx="172">
                  <c:v>27.965067234042543</c:v>
                </c:pt>
                <c:pt idx="173">
                  <c:v>26.897205957446822</c:v>
                </c:pt>
                <c:pt idx="174">
                  <c:v>26.599925957446821</c:v>
                </c:pt>
                <c:pt idx="175">
                  <c:v>26.014535319148941</c:v>
                </c:pt>
                <c:pt idx="176">
                  <c:v>25.866702978723403</c:v>
                </c:pt>
                <c:pt idx="177">
                  <c:v>25.752576170212755</c:v>
                </c:pt>
                <c:pt idx="178">
                  <c:v>25.69891659574467</c:v>
                </c:pt>
                <c:pt idx="179">
                  <c:v>25.655645957446801</c:v>
                </c:pt>
                <c:pt idx="180">
                  <c:v>25.627045957446803</c:v>
                </c:pt>
                <c:pt idx="181">
                  <c:v>25.639954042553192</c:v>
                </c:pt>
                <c:pt idx="182">
                  <c:v>25.635562310030373</c:v>
                </c:pt>
                <c:pt idx="183">
                  <c:v>26.070106382978715</c:v>
                </c:pt>
                <c:pt idx="184">
                  <c:v>26.28457106382978</c:v>
                </c:pt>
                <c:pt idx="185">
                  <c:v>26.462286808510633</c:v>
                </c:pt>
                <c:pt idx="186">
                  <c:v>26.418665531914876</c:v>
                </c:pt>
                <c:pt idx="187">
                  <c:v>26.254715744680844</c:v>
                </c:pt>
                <c:pt idx="188">
                  <c:v>25.77344340425531</c:v>
                </c:pt>
                <c:pt idx="189">
                  <c:v>25.078823829787233</c:v>
                </c:pt>
                <c:pt idx="190">
                  <c:v>24.549672340425523</c:v>
                </c:pt>
                <c:pt idx="191">
                  <c:v>24.516407659574462</c:v>
                </c:pt>
                <c:pt idx="192">
                  <c:v>24.945869787234024</c:v>
                </c:pt>
                <c:pt idx="193">
                  <c:v>25.351375319148922</c:v>
                </c:pt>
                <c:pt idx="194">
                  <c:v>25.749107234042548</c:v>
                </c:pt>
                <c:pt idx="195">
                  <c:v>26.326571914893599</c:v>
                </c:pt>
                <c:pt idx="196">
                  <c:v>26.951899574468079</c:v>
                </c:pt>
                <c:pt idx="197">
                  <c:v>27.338904680851066</c:v>
                </c:pt>
                <c:pt idx="198">
                  <c:v>27.666962553191489</c:v>
                </c:pt>
                <c:pt idx="199">
                  <c:v>28.646647659574462</c:v>
                </c:pt>
                <c:pt idx="200">
                  <c:v>29.246970212765952</c:v>
                </c:pt>
                <c:pt idx="201">
                  <c:v>29.942776170212774</c:v>
                </c:pt>
                <c:pt idx="202">
                  <c:v>30.74221276595744</c:v>
                </c:pt>
                <c:pt idx="203">
                  <c:v>31.1849004255319</c:v>
                </c:pt>
                <c:pt idx="204">
                  <c:v>32.012871489361679</c:v>
                </c:pt>
                <c:pt idx="205">
                  <c:v>32.561790638297872</c:v>
                </c:pt>
                <c:pt idx="206">
                  <c:v>33.101733617021274</c:v>
                </c:pt>
                <c:pt idx="207">
                  <c:v>33.49018382978722</c:v>
                </c:pt>
                <c:pt idx="208">
                  <c:v>33.788712340425526</c:v>
                </c:pt>
                <c:pt idx="209">
                  <c:v>33.874213617021276</c:v>
                </c:pt>
                <c:pt idx="210">
                  <c:v>33.828218723404241</c:v>
                </c:pt>
                <c:pt idx="211">
                  <c:v>33.813546382978721</c:v>
                </c:pt>
                <c:pt idx="212">
                  <c:v>33.657021276595735</c:v>
                </c:pt>
                <c:pt idx="213">
                  <c:v>33.519131914893599</c:v>
                </c:pt>
                <c:pt idx="214">
                  <c:v>33.530634893617027</c:v>
                </c:pt>
                <c:pt idx="215">
                  <c:v>33.550131063829774</c:v>
                </c:pt>
                <c:pt idx="216">
                  <c:v>33.51945106382977</c:v>
                </c:pt>
                <c:pt idx="217">
                  <c:v>33.477247659574452</c:v>
                </c:pt>
                <c:pt idx="218">
                  <c:v>33.351902127659564</c:v>
                </c:pt>
                <c:pt idx="219">
                  <c:v>32.761514042553195</c:v>
                </c:pt>
                <c:pt idx="220">
                  <c:v>32.503407659574442</c:v>
                </c:pt>
                <c:pt idx="221">
                  <c:v>32.333906382978718</c:v>
                </c:pt>
                <c:pt idx="222">
                  <c:v>32.189985531914878</c:v>
                </c:pt>
                <c:pt idx="223">
                  <c:v>32.20601957446808</c:v>
                </c:pt>
                <c:pt idx="224">
                  <c:v>32.426209361702128</c:v>
                </c:pt>
                <c:pt idx="225">
                  <c:v>31.686879148936164</c:v>
                </c:pt>
                <c:pt idx="226">
                  <c:v>32.320746382978719</c:v>
                </c:pt>
                <c:pt idx="227">
                  <c:v>32.366681702127657</c:v>
                </c:pt>
                <c:pt idx="228">
                  <c:v>32.889011914893608</c:v>
                </c:pt>
                <c:pt idx="229">
                  <c:v>33.278319999999987</c:v>
                </c:pt>
                <c:pt idx="230">
                  <c:v>34.215892765957427</c:v>
                </c:pt>
                <c:pt idx="231">
                  <c:v>35.388121702127641</c:v>
                </c:pt>
                <c:pt idx="232">
                  <c:v>36.005909787234053</c:v>
                </c:pt>
                <c:pt idx="233">
                  <c:v>36.568924255319139</c:v>
                </c:pt>
                <c:pt idx="234">
                  <c:v>36.953937872340411</c:v>
                </c:pt>
                <c:pt idx="235">
                  <c:v>37.025999999999989</c:v>
                </c:pt>
                <c:pt idx="236">
                  <c:v>36.968519999999991</c:v>
                </c:pt>
                <c:pt idx="237">
                  <c:v>36.906997446808511</c:v>
                </c:pt>
                <c:pt idx="238">
                  <c:v>37.022194893617019</c:v>
                </c:pt>
                <c:pt idx="239">
                  <c:v>37.624871489361702</c:v>
                </c:pt>
                <c:pt idx="240">
                  <c:v>38.009714893617009</c:v>
                </c:pt>
                <c:pt idx="241">
                  <c:v>38.350864680851053</c:v>
                </c:pt>
                <c:pt idx="242">
                  <c:v>38.351904680851071</c:v>
                </c:pt>
                <c:pt idx="243">
                  <c:v>38.183435744680828</c:v>
                </c:pt>
                <c:pt idx="244">
                  <c:v>37.879959148936159</c:v>
                </c:pt>
                <c:pt idx="245">
                  <c:v>37.901316595744667</c:v>
                </c:pt>
                <c:pt idx="246">
                  <c:v>38.712360851063828</c:v>
                </c:pt>
                <c:pt idx="247">
                  <c:v>39.214470638297861</c:v>
                </c:pt>
                <c:pt idx="248">
                  <c:v>39.826415319148929</c:v>
                </c:pt>
                <c:pt idx="249">
                  <c:v>40.215559148936144</c:v>
                </c:pt>
                <c:pt idx="250">
                  <c:v>40.632725106382971</c:v>
                </c:pt>
                <c:pt idx="251">
                  <c:v>40.799727659574451</c:v>
                </c:pt>
                <c:pt idx="252">
                  <c:v>40.915272340425552</c:v>
                </c:pt>
                <c:pt idx="253">
                  <c:v>41.235421276595737</c:v>
                </c:pt>
                <c:pt idx="254">
                  <c:v>42.050883404255309</c:v>
                </c:pt>
                <c:pt idx="255">
                  <c:v>42.84114297872339</c:v>
                </c:pt>
                <c:pt idx="256">
                  <c:v>43.52023234042553</c:v>
                </c:pt>
                <c:pt idx="257">
                  <c:v>44.153987234042553</c:v>
                </c:pt>
                <c:pt idx="258">
                  <c:v>45.785750638297863</c:v>
                </c:pt>
                <c:pt idx="259">
                  <c:v>47.340755744680855</c:v>
                </c:pt>
                <c:pt idx="260">
                  <c:v>48.39629872340425</c:v>
                </c:pt>
                <c:pt idx="261">
                  <c:v>49.102887659574456</c:v>
                </c:pt>
                <c:pt idx="262">
                  <c:v>49.81432680851065</c:v>
                </c:pt>
                <c:pt idx="263">
                  <c:v>50.449605106382982</c:v>
                </c:pt>
                <c:pt idx="264">
                  <c:v>50.794550638297885</c:v>
                </c:pt>
                <c:pt idx="265">
                  <c:v>51.161838297872329</c:v>
                </c:pt>
                <c:pt idx="266">
                  <c:v>51.299394893617013</c:v>
                </c:pt>
                <c:pt idx="267">
                  <c:v>51.267966808510629</c:v>
                </c:pt>
                <c:pt idx="268">
                  <c:v>49.148842553191479</c:v>
                </c:pt>
                <c:pt idx="269">
                  <c:v>47.573587234042542</c:v>
                </c:pt>
                <c:pt idx="270">
                  <c:v>46.605330212765942</c:v>
                </c:pt>
                <c:pt idx="271">
                  <c:v>45.152165106382974</c:v>
                </c:pt>
                <c:pt idx="272">
                  <c:v>44.98834978723405</c:v>
                </c:pt>
                <c:pt idx="273">
                  <c:v>45.137453617021272</c:v>
                </c:pt>
                <c:pt idx="274">
                  <c:v>45.434554042553195</c:v>
                </c:pt>
                <c:pt idx="275">
                  <c:v>45.405157446808495</c:v>
                </c:pt>
                <c:pt idx="276">
                  <c:v>43.956553191489355</c:v>
                </c:pt>
                <c:pt idx="277">
                  <c:v>43.138434042553193</c:v>
                </c:pt>
                <c:pt idx="278">
                  <c:v>42.800696170212753</c:v>
                </c:pt>
                <c:pt idx="279">
                  <c:v>40.747471489361708</c:v>
                </c:pt>
                <c:pt idx="280">
                  <c:v>37.018622127659562</c:v>
                </c:pt>
                <c:pt idx="281">
                  <c:v>33.583674893617022</c:v>
                </c:pt>
                <c:pt idx="282">
                  <c:v>32.543311489361692</c:v>
                </c:pt>
                <c:pt idx="283">
                  <c:v>31.258961702127657</c:v>
                </c:pt>
                <c:pt idx="284">
                  <c:v>30.358477446808514</c:v>
                </c:pt>
                <c:pt idx="285">
                  <c:v>28.618226382978726</c:v>
                </c:pt>
                <c:pt idx="286">
                  <c:v>27.189379130434794</c:v>
                </c:pt>
                <c:pt idx="287">
                  <c:v>26.046797391304359</c:v>
                </c:pt>
                <c:pt idx="288">
                  <c:v>25.098425217391316</c:v>
                </c:pt>
                <c:pt idx="289">
                  <c:v>24.184182608695671</c:v>
                </c:pt>
                <c:pt idx="290">
                  <c:v>23.601569565217396</c:v>
                </c:pt>
                <c:pt idx="291">
                  <c:v>21.930494782608697</c:v>
                </c:pt>
                <c:pt idx="292">
                  <c:v>22.448881739130435</c:v>
                </c:pt>
                <c:pt idx="293">
                  <c:v>22.601735652173936</c:v>
                </c:pt>
                <c:pt idx="294">
                  <c:v>23.665379130434793</c:v>
                </c:pt>
                <c:pt idx="295">
                  <c:v>24.311566086956525</c:v>
                </c:pt>
                <c:pt idx="296">
                  <c:v>25.281995652173912</c:v>
                </c:pt>
                <c:pt idx="297">
                  <c:v>26.015663478260883</c:v>
                </c:pt>
                <c:pt idx="298">
                  <c:v>26.199468695652193</c:v>
                </c:pt>
                <c:pt idx="299">
                  <c:v>26.156544347826078</c:v>
                </c:pt>
                <c:pt idx="300">
                  <c:v>26.044410434782627</c:v>
                </c:pt>
                <c:pt idx="301">
                  <c:v>26.04887304347826</c:v>
                </c:pt>
                <c:pt idx="302">
                  <c:v>26.054120869565232</c:v>
                </c:pt>
                <c:pt idx="303">
                  <c:v>27.080482608695654</c:v>
                </c:pt>
                <c:pt idx="304">
                  <c:v>27.303611304347839</c:v>
                </c:pt>
                <c:pt idx="305">
                  <c:v>27.643066956521736</c:v>
                </c:pt>
                <c:pt idx="306">
                  <c:v>28.091059130434786</c:v>
                </c:pt>
                <c:pt idx="307">
                  <c:v>28.535184347826103</c:v>
                </c:pt>
                <c:pt idx="308">
                  <c:v>28.936441739130444</c:v>
                </c:pt>
                <c:pt idx="309">
                  <c:v>29.798674782608714</c:v>
                </c:pt>
                <c:pt idx="310">
                  <c:v>30.631520000000009</c:v>
                </c:pt>
                <c:pt idx="311">
                  <c:v>31.809362608695665</c:v>
                </c:pt>
                <c:pt idx="312">
                  <c:v>32.231740869565215</c:v>
                </c:pt>
                <c:pt idx="313">
                  <c:v>33.279172173913054</c:v>
                </c:pt>
                <c:pt idx="314">
                  <c:v>34.487706956521748</c:v>
                </c:pt>
                <c:pt idx="315">
                  <c:v>35.208140869565241</c:v>
                </c:pt>
                <c:pt idx="316">
                  <c:v>35.638404347826096</c:v>
                </c:pt>
                <c:pt idx="317">
                  <c:v>35.868010434782619</c:v>
                </c:pt>
                <c:pt idx="318">
                  <c:v>35.187862608695667</c:v>
                </c:pt>
                <c:pt idx="319">
                  <c:v>34.696466086956534</c:v>
                </c:pt>
                <c:pt idx="320">
                  <c:v>34.656897391304369</c:v>
                </c:pt>
                <c:pt idx="321">
                  <c:v>34.814635652173919</c:v>
                </c:pt>
                <c:pt idx="322">
                  <c:v>35.385329565217404</c:v>
                </c:pt>
                <c:pt idx="323">
                  <c:v>36.205995652173925</c:v>
                </c:pt>
                <c:pt idx="324">
                  <c:v>36.852243478260874</c:v>
                </c:pt>
                <c:pt idx="325">
                  <c:v>37.209961739130449</c:v>
                </c:pt>
                <c:pt idx="326">
                  <c:v>36.723246956521749</c:v>
                </c:pt>
                <c:pt idx="327">
                  <c:v>36.359507826086968</c:v>
                </c:pt>
                <c:pt idx="328">
                  <c:v>35.945760000000021</c:v>
                </c:pt>
                <c:pt idx="329">
                  <c:v>35.494274782608713</c:v>
                </c:pt>
                <c:pt idx="330">
                  <c:v>34.999093913043481</c:v>
                </c:pt>
                <c:pt idx="331">
                  <c:v>34.864522608695665</c:v>
                </c:pt>
                <c:pt idx="332">
                  <c:v>35.187723478260878</c:v>
                </c:pt>
                <c:pt idx="333">
                  <c:v>36.641193913043494</c:v>
                </c:pt>
                <c:pt idx="334">
                  <c:v>37.228659130434792</c:v>
                </c:pt>
                <c:pt idx="335">
                  <c:v>37.810067826086978</c:v>
                </c:pt>
                <c:pt idx="336">
                  <c:v>38.143821739130445</c:v>
                </c:pt>
                <c:pt idx="337">
                  <c:v>38.360791304347842</c:v>
                </c:pt>
                <c:pt idx="338">
                  <c:v>38.411879130434784</c:v>
                </c:pt>
                <c:pt idx="339">
                  <c:v>38.2773295652174</c:v>
                </c:pt>
                <c:pt idx="340">
                  <c:v>38.155538260869562</c:v>
                </c:pt>
                <c:pt idx="341">
                  <c:v>37.258757391304357</c:v>
                </c:pt>
                <c:pt idx="342">
                  <c:v>37.23873217391305</c:v>
                </c:pt>
                <c:pt idx="343">
                  <c:v>36.865697021276588</c:v>
                </c:pt>
                <c:pt idx="344">
                  <c:v>38.041762553191489</c:v>
                </c:pt>
                <c:pt idx="345">
                  <c:v>38.790310638297868</c:v>
                </c:pt>
                <c:pt idx="346">
                  <c:v>39.014811914893627</c:v>
                </c:pt>
                <c:pt idx="347">
                  <c:v>39.048827234042548</c:v>
                </c:pt>
                <c:pt idx="348">
                  <c:v>39.086715744680845</c:v>
                </c:pt>
                <c:pt idx="349">
                  <c:v>39.03800255319149</c:v>
                </c:pt>
                <c:pt idx="350">
                  <c:v>38.758813617021275</c:v>
                </c:pt>
                <c:pt idx="351">
                  <c:v>39.484334468085095</c:v>
                </c:pt>
                <c:pt idx="352">
                  <c:v>40.58595234042555</c:v>
                </c:pt>
                <c:pt idx="353">
                  <c:v>42.07228680851064</c:v>
                </c:pt>
                <c:pt idx="354">
                  <c:v>43.036347234042552</c:v>
                </c:pt>
                <c:pt idx="355">
                  <c:v>43.624341276595757</c:v>
                </c:pt>
                <c:pt idx="356">
                  <c:v>44.330045106382968</c:v>
                </c:pt>
                <c:pt idx="357">
                  <c:v>44.888548936170224</c:v>
                </c:pt>
                <c:pt idx="358">
                  <c:v>45.409962553191491</c:v>
                </c:pt>
                <c:pt idx="359">
                  <c:v>45.777661276595751</c:v>
                </c:pt>
                <c:pt idx="360">
                  <c:v>45.945091914893624</c:v>
                </c:pt>
                <c:pt idx="361">
                  <c:v>46.052817872340427</c:v>
                </c:pt>
                <c:pt idx="362">
                  <c:v>46.047401702127658</c:v>
                </c:pt>
                <c:pt idx="363">
                  <c:v>44.874197446808495</c:v>
                </c:pt>
                <c:pt idx="364">
                  <c:v>43.697653617021274</c:v>
                </c:pt>
                <c:pt idx="365">
                  <c:v>43.409859574468086</c:v>
                </c:pt>
                <c:pt idx="366">
                  <c:v>43.121346382978729</c:v>
                </c:pt>
                <c:pt idx="367">
                  <c:v>43.067013617021288</c:v>
                </c:pt>
                <c:pt idx="368">
                  <c:v>43.131056170212759</c:v>
                </c:pt>
                <c:pt idx="369">
                  <c:v>43.158194893617022</c:v>
                </c:pt>
                <c:pt idx="370">
                  <c:v>42.719345531914897</c:v>
                </c:pt>
                <c:pt idx="371">
                  <c:v>42.255683404255308</c:v>
                </c:pt>
                <c:pt idx="372">
                  <c:v>42.056211063829778</c:v>
                </c:pt>
                <c:pt idx="373">
                  <c:v>41.966617872340436</c:v>
                </c:pt>
                <c:pt idx="374">
                  <c:v>41.827570212765963</c:v>
                </c:pt>
                <c:pt idx="375">
                  <c:v>41.820415319148935</c:v>
                </c:pt>
                <c:pt idx="376">
                  <c:v>41.229232340425526</c:v>
                </c:pt>
                <c:pt idx="377">
                  <c:v>40.6682459574468</c:v>
                </c:pt>
                <c:pt idx="378">
                  <c:v>40.334209361702122</c:v>
                </c:pt>
                <c:pt idx="379">
                  <c:v>40.390037446808506</c:v>
                </c:pt>
                <c:pt idx="380">
                  <c:v>40.737396595744684</c:v>
                </c:pt>
                <c:pt idx="381">
                  <c:v>41.018055319148928</c:v>
                </c:pt>
                <c:pt idx="382">
                  <c:v>40.544540425531906</c:v>
                </c:pt>
                <c:pt idx="383">
                  <c:v>41.199752340425519</c:v>
                </c:pt>
                <c:pt idx="384">
                  <c:v>41.625831489361701</c:v>
                </c:pt>
                <c:pt idx="385">
                  <c:v>42.013628936170221</c:v>
                </c:pt>
                <c:pt idx="386">
                  <c:v>42.386608510638311</c:v>
                </c:pt>
                <c:pt idx="387">
                  <c:v>42.806931914893624</c:v>
                </c:pt>
                <c:pt idx="388">
                  <c:v>42.913881702127654</c:v>
                </c:pt>
                <c:pt idx="389">
                  <c:v>43.076864680851074</c:v>
                </c:pt>
                <c:pt idx="390">
                  <c:v>43.263333617021274</c:v>
                </c:pt>
                <c:pt idx="391">
                  <c:v>44.39851574468085</c:v>
                </c:pt>
                <c:pt idx="392">
                  <c:v>45.369077446808504</c:v>
                </c:pt>
                <c:pt idx="393">
                  <c:v>45.902879999999996</c:v>
                </c:pt>
                <c:pt idx="394">
                  <c:v>46.86637276595745</c:v>
                </c:pt>
                <c:pt idx="395">
                  <c:v>47.30735234042551</c:v>
                </c:pt>
                <c:pt idx="396">
                  <c:v>47.215105000000008</c:v>
                </c:pt>
                <c:pt idx="397">
                  <c:v>47.61016916666668</c:v>
                </c:pt>
                <c:pt idx="398">
                  <c:v>48.010217499999996</c:v>
                </c:pt>
                <c:pt idx="399">
                  <c:v>48.173295833333341</c:v>
                </c:pt>
                <c:pt idx="400">
                  <c:v>48.246331666666677</c:v>
                </c:pt>
                <c:pt idx="401">
                  <c:v>48.321169166666664</c:v>
                </c:pt>
                <c:pt idx="402">
                  <c:v>48.482620833333328</c:v>
                </c:pt>
              </c:numCache>
            </c:numRef>
          </c:val>
        </c:ser>
        <c:marker val="1"/>
        <c:axId val="174589824"/>
        <c:axId val="174591360"/>
      </c:lineChart>
      <c:dateAx>
        <c:axId val="174589824"/>
        <c:scaling>
          <c:orientation val="minMax"/>
        </c:scaling>
        <c:axPos val="b"/>
        <c:numFmt formatCode="mmmm\ yyyy" sourceLinked="0"/>
        <c:tickLblPos val="nextTo"/>
        <c:crossAx val="174591360"/>
        <c:crosses val="autoZero"/>
        <c:auto val="1"/>
        <c:lblOffset val="100"/>
      </c:dateAx>
      <c:valAx>
        <c:axId val="1745913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Price</a:t>
                </a:r>
                <a:r>
                  <a:rPr lang="en-GB" baseline="0"/>
                  <a:t> at Pump in pence per Litre</a:t>
                </a:r>
                <a:endParaRPr lang="en-GB"/>
              </a:p>
            </c:rich>
          </c:tx>
          <c:layout/>
        </c:title>
        <c:numFmt formatCode="General" sourceLinked="0"/>
        <c:tickLblPos val="nextTo"/>
        <c:crossAx val="17458982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8.7441297444676519E-2"/>
          <c:y val="0.11281174311660692"/>
          <c:w val="0.23711620580505646"/>
          <c:h val="0.11346142666554902"/>
        </c:manualLayout>
      </c:layout>
      <c:overlay val="1"/>
    </c:legend>
    <c:plotVisOnly val="1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Duty!$B$1</c:f>
              <c:strCache>
                <c:ptCount val="1"/>
                <c:pt idx="0">
                  <c:v>Duty p/l</c:v>
                </c:pt>
              </c:strCache>
            </c:strRef>
          </c:tx>
          <c:xVal>
            <c:numRef>
              <c:f>Duty!$A$2:$A$404</c:f>
              <c:numCache>
                <c:formatCode>dd/mm/yyyy</c:formatCode>
                <c:ptCount val="403"/>
                <c:pt idx="0">
                  <c:v>37781</c:v>
                </c:pt>
                <c:pt idx="1">
                  <c:v>37788</c:v>
                </c:pt>
                <c:pt idx="2">
                  <c:v>37795</c:v>
                </c:pt>
                <c:pt idx="3">
                  <c:v>37802</c:v>
                </c:pt>
                <c:pt idx="4">
                  <c:v>37809</c:v>
                </c:pt>
                <c:pt idx="5">
                  <c:v>37816</c:v>
                </c:pt>
                <c:pt idx="6">
                  <c:v>37823</c:v>
                </c:pt>
                <c:pt idx="7">
                  <c:v>37830</c:v>
                </c:pt>
                <c:pt idx="8">
                  <c:v>37837</c:v>
                </c:pt>
                <c:pt idx="9">
                  <c:v>37844</c:v>
                </c:pt>
                <c:pt idx="10">
                  <c:v>37851</c:v>
                </c:pt>
                <c:pt idx="11">
                  <c:v>37859</c:v>
                </c:pt>
                <c:pt idx="12">
                  <c:v>37865</c:v>
                </c:pt>
                <c:pt idx="13">
                  <c:v>37872</c:v>
                </c:pt>
                <c:pt idx="14">
                  <c:v>37879</c:v>
                </c:pt>
                <c:pt idx="15">
                  <c:v>37886</c:v>
                </c:pt>
                <c:pt idx="16">
                  <c:v>37893</c:v>
                </c:pt>
                <c:pt idx="17">
                  <c:v>37900</c:v>
                </c:pt>
                <c:pt idx="18">
                  <c:v>37907</c:v>
                </c:pt>
                <c:pt idx="19">
                  <c:v>37914</c:v>
                </c:pt>
                <c:pt idx="20">
                  <c:v>37921</c:v>
                </c:pt>
                <c:pt idx="21">
                  <c:v>37928</c:v>
                </c:pt>
                <c:pt idx="22">
                  <c:v>37935</c:v>
                </c:pt>
                <c:pt idx="23">
                  <c:v>37942</c:v>
                </c:pt>
                <c:pt idx="24">
                  <c:v>37949</c:v>
                </c:pt>
                <c:pt idx="25">
                  <c:v>37956</c:v>
                </c:pt>
                <c:pt idx="26">
                  <c:v>37963</c:v>
                </c:pt>
                <c:pt idx="27">
                  <c:v>37970</c:v>
                </c:pt>
                <c:pt idx="28">
                  <c:v>37977</c:v>
                </c:pt>
                <c:pt idx="29">
                  <c:v>37984</c:v>
                </c:pt>
                <c:pt idx="30">
                  <c:v>37991</c:v>
                </c:pt>
                <c:pt idx="31">
                  <c:v>37998</c:v>
                </c:pt>
                <c:pt idx="32">
                  <c:v>38005</c:v>
                </c:pt>
                <c:pt idx="33">
                  <c:v>38012</c:v>
                </c:pt>
                <c:pt idx="34">
                  <c:v>38019</c:v>
                </c:pt>
                <c:pt idx="35">
                  <c:v>38026</c:v>
                </c:pt>
                <c:pt idx="36">
                  <c:v>38033</c:v>
                </c:pt>
                <c:pt idx="37">
                  <c:v>38040</c:v>
                </c:pt>
                <c:pt idx="38">
                  <c:v>38047</c:v>
                </c:pt>
                <c:pt idx="39">
                  <c:v>38054</c:v>
                </c:pt>
                <c:pt idx="40">
                  <c:v>38061</c:v>
                </c:pt>
                <c:pt idx="41">
                  <c:v>38068</c:v>
                </c:pt>
                <c:pt idx="42">
                  <c:v>38075</c:v>
                </c:pt>
                <c:pt idx="43">
                  <c:v>38082</c:v>
                </c:pt>
                <c:pt idx="44">
                  <c:v>38089</c:v>
                </c:pt>
                <c:pt idx="45">
                  <c:v>38096</c:v>
                </c:pt>
                <c:pt idx="46">
                  <c:v>38103</c:v>
                </c:pt>
                <c:pt idx="47">
                  <c:v>38111</c:v>
                </c:pt>
                <c:pt idx="48">
                  <c:v>38117</c:v>
                </c:pt>
                <c:pt idx="49">
                  <c:v>38124</c:v>
                </c:pt>
                <c:pt idx="50">
                  <c:v>38131</c:v>
                </c:pt>
                <c:pt idx="51">
                  <c:v>38138</c:v>
                </c:pt>
                <c:pt idx="52">
                  <c:v>38145</c:v>
                </c:pt>
                <c:pt idx="53">
                  <c:v>38152</c:v>
                </c:pt>
                <c:pt idx="54">
                  <c:v>38159</c:v>
                </c:pt>
                <c:pt idx="55">
                  <c:v>38166</c:v>
                </c:pt>
                <c:pt idx="56">
                  <c:v>38173</c:v>
                </c:pt>
                <c:pt idx="57">
                  <c:v>38180</c:v>
                </c:pt>
                <c:pt idx="58">
                  <c:v>38187</c:v>
                </c:pt>
                <c:pt idx="59">
                  <c:v>38194</c:v>
                </c:pt>
                <c:pt idx="60">
                  <c:v>38201</c:v>
                </c:pt>
                <c:pt idx="61">
                  <c:v>38208</c:v>
                </c:pt>
                <c:pt idx="62">
                  <c:v>38215</c:v>
                </c:pt>
                <c:pt idx="63">
                  <c:v>38222</c:v>
                </c:pt>
                <c:pt idx="64">
                  <c:v>38230</c:v>
                </c:pt>
                <c:pt idx="65">
                  <c:v>38236</c:v>
                </c:pt>
                <c:pt idx="66">
                  <c:v>38243</c:v>
                </c:pt>
                <c:pt idx="67">
                  <c:v>38250</c:v>
                </c:pt>
                <c:pt idx="68">
                  <c:v>38257</c:v>
                </c:pt>
                <c:pt idx="69">
                  <c:v>38264</c:v>
                </c:pt>
                <c:pt idx="70">
                  <c:v>38271</c:v>
                </c:pt>
                <c:pt idx="71">
                  <c:v>38278</c:v>
                </c:pt>
                <c:pt idx="72">
                  <c:v>38285</c:v>
                </c:pt>
                <c:pt idx="73">
                  <c:v>38292</c:v>
                </c:pt>
                <c:pt idx="74">
                  <c:v>38299</c:v>
                </c:pt>
                <c:pt idx="75">
                  <c:v>38306</c:v>
                </c:pt>
                <c:pt idx="76">
                  <c:v>38313</c:v>
                </c:pt>
                <c:pt idx="77">
                  <c:v>38320</c:v>
                </c:pt>
                <c:pt idx="78">
                  <c:v>38327</c:v>
                </c:pt>
                <c:pt idx="79">
                  <c:v>38334</c:v>
                </c:pt>
                <c:pt idx="80">
                  <c:v>38341</c:v>
                </c:pt>
                <c:pt idx="81">
                  <c:v>38348</c:v>
                </c:pt>
                <c:pt idx="82">
                  <c:v>38355</c:v>
                </c:pt>
                <c:pt idx="83">
                  <c:v>38362</c:v>
                </c:pt>
                <c:pt idx="84">
                  <c:v>38369</c:v>
                </c:pt>
                <c:pt idx="85">
                  <c:v>38376</c:v>
                </c:pt>
                <c:pt idx="86">
                  <c:v>38383</c:v>
                </c:pt>
                <c:pt idx="87">
                  <c:v>38390</c:v>
                </c:pt>
                <c:pt idx="88">
                  <c:v>38397</c:v>
                </c:pt>
                <c:pt idx="89">
                  <c:v>38404</c:v>
                </c:pt>
                <c:pt idx="90">
                  <c:v>38411</c:v>
                </c:pt>
                <c:pt idx="91">
                  <c:v>38418</c:v>
                </c:pt>
                <c:pt idx="92">
                  <c:v>38425</c:v>
                </c:pt>
                <c:pt idx="93">
                  <c:v>38432</c:v>
                </c:pt>
                <c:pt idx="94">
                  <c:v>38439</c:v>
                </c:pt>
                <c:pt idx="95">
                  <c:v>38446</c:v>
                </c:pt>
                <c:pt idx="96">
                  <c:v>38453</c:v>
                </c:pt>
                <c:pt idx="97">
                  <c:v>38460</c:v>
                </c:pt>
                <c:pt idx="98">
                  <c:v>38467</c:v>
                </c:pt>
                <c:pt idx="99">
                  <c:v>38474</c:v>
                </c:pt>
                <c:pt idx="100">
                  <c:v>38481</c:v>
                </c:pt>
                <c:pt idx="101">
                  <c:v>38488</c:v>
                </c:pt>
                <c:pt idx="102">
                  <c:v>38495</c:v>
                </c:pt>
                <c:pt idx="103">
                  <c:v>38502</c:v>
                </c:pt>
                <c:pt idx="104">
                  <c:v>38509</c:v>
                </c:pt>
                <c:pt idx="105">
                  <c:v>38516</c:v>
                </c:pt>
                <c:pt idx="106">
                  <c:v>38523</c:v>
                </c:pt>
                <c:pt idx="107">
                  <c:v>38530</c:v>
                </c:pt>
                <c:pt idx="108">
                  <c:v>38537</c:v>
                </c:pt>
                <c:pt idx="109">
                  <c:v>38544</c:v>
                </c:pt>
                <c:pt idx="110">
                  <c:v>38551</c:v>
                </c:pt>
                <c:pt idx="111">
                  <c:v>38558</c:v>
                </c:pt>
                <c:pt idx="112">
                  <c:v>38565</c:v>
                </c:pt>
                <c:pt idx="113">
                  <c:v>38572</c:v>
                </c:pt>
                <c:pt idx="114">
                  <c:v>38579</c:v>
                </c:pt>
                <c:pt idx="115">
                  <c:v>38586</c:v>
                </c:pt>
                <c:pt idx="116">
                  <c:v>38593</c:v>
                </c:pt>
                <c:pt idx="117">
                  <c:v>38600</c:v>
                </c:pt>
                <c:pt idx="118">
                  <c:v>38607</c:v>
                </c:pt>
                <c:pt idx="119">
                  <c:v>38614</c:v>
                </c:pt>
                <c:pt idx="120">
                  <c:v>38621</c:v>
                </c:pt>
                <c:pt idx="121">
                  <c:v>38628</c:v>
                </c:pt>
                <c:pt idx="122">
                  <c:v>38635</c:v>
                </c:pt>
                <c:pt idx="123">
                  <c:v>38642</c:v>
                </c:pt>
                <c:pt idx="124">
                  <c:v>38649</c:v>
                </c:pt>
                <c:pt idx="125">
                  <c:v>38656</c:v>
                </c:pt>
                <c:pt idx="126">
                  <c:v>38663</c:v>
                </c:pt>
                <c:pt idx="127">
                  <c:v>38670</c:v>
                </c:pt>
                <c:pt idx="128">
                  <c:v>38677</c:v>
                </c:pt>
                <c:pt idx="129">
                  <c:v>38684</c:v>
                </c:pt>
                <c:pt idx="130">
                  <c:v>38691</c:v>
                </c:pt>
                <c:pt idx="131">
                  <c:v>38698</c:v>
                </c:pt>
                <c:pt idx="132">
                  <c:v>38705</c:v>
                </c:pt>
                <c:pt idx="133">
                  <c:v>38712</c:v>
                </c:pt>
                <c:pt idx="134">
                  <c:v>38719</c:v>
                </c:pt>
                <c:pt idx="135">
                  <c:v>38726</c:v>
                </c:pt>
                <c:pt idx="136">
                  <c:v>38733</c:v>
                </c:pt>
                <c:pt idx="137">
                  <c:v>38740</c:v>
                </c:pt>
                <c:pt idx="138">
                  <c:v>38747</c:v>
                </c:pt>
                <c:pt idx="139">
                  <c:v>38754</c:v>
                </c:pt>
                <c:pt idx="140">
                  <c:v>38761</c:v>
                </c:pt>
                <c:pt idx="141">
                  <c:v>38768</c:v>
                </c:pt>
                <c:pt idx="142">
                  <c:v>38775</c:v>
                </c:pt>
                <c:pt idx="143">
                  <c:v>38782</c:v>
                </c:pt>
                <c:pt idx="144">
                  <c:v>38789</c:v>
                </c:pt>
                <c:pt idx="145">
                  <c:v>38796</c:v>
                </c:pt>
                <c:pt idx="146">
                  <c:v>38803</c:v>
                </c:pt>
                <c:pt idx="147">
                  <c:v>38810</c:v>
                </c:pt>
                <c:pt idx="148">
                  <c:v>38817</c:v>
                </c:pt>
                <c:pt idx="149">
                  <c:v>38825</c:v>
                </c:pt>
                <c:pt idx="150">
                  <c:v>38831</c:v>
                </c:pt>
                <c:pt idx="151">
                  <c:v>38838</c:v>
                </c:pt>
                <c:pt idx="152">
                  <c:v>38845</c:v>
                </c:pt>
                <c:pt idx="153">
                  <c:v>38852</c:v>
                </c:pt>
                <c:pt idx="154">
                  <c:v>38859</c:v>
                </c:pt>
                <c:pt idx="155">
                  <c:v>38866</c:v>
                </c:pt>
                <c:pt idx="156">
                  <c:v>38873</c:v>
                </c:pt>
                <c:pt idx="157">
                  <c:v>38880</c:v>
                </c:pt>
                <c:pt idx="158">
                  <c:v>38887</c:v>
                </c:pt>
                <c:pt idx="159">
                  <c:v>38894</c:v>
                </c:pt>
                <c:pt idx="160">
                  <c:v>38901</c:v>
                </c:pt>
                <c:pt idx="161">
                  <c:v>38908</c:v>
                </c:pt>
                <c:pt idx="162">
                  <c:v>38915</c:v>
                </c:pt>
                <c:pt idx="163">
                  <c:v>38922</c:v>
                </c:pt>
                <c:pt idx="164">
                  <c:v>38929</c:v>
                </c:pt>
                <c:pt idx="165">
                  <c:v>38936</c:v>
                </c:pt>
                <c:pt idx="166">
                  <c:v>38943</c:v>
                </c:pt>
                <c:pt idx="167">
                  <c:v>38950</c:v>
                </c:pt>
                <c:pt idx="168">
                  <c:v>38957</c:v>
                </c:pt>
                <c:pt idx="169">
                  <c:v>38964</c:v>
                </c:pt>
                <c:pt idx="170">
                  <c:v>38971</c:v>
                </c:pt>
                <c:pt idx="171">
                  <c:v>38978</c:v>
                </c:pt>
                <c:pt idx="172">
                  <c:v>38985</c:v>
                </c:pt>
                <c:pt idx="173">
                  <c:v>38992</c:v>
                </c:pt>
                <c:pt idx="174">
                  <c:v>38999</c:v>
                </c:pt>
                <c:pt idx="175">
                  <c:v>39006</c:v>
                </c:pt>
                <c:pt idx="176">
                  <c:v>39013</c:v>
                </c:pt>
                <c:pt idx="177">
                  <c:v>39020</c:v>
                </c:pt>
                <c:pt idx="178">
                  <c:v>39027</c:v>
                </c:pt>
                <c:pt idx="179">
                  <c:v>39034</c:v>
                </c:pt>
                <c:pt idx="180">
                  <c:v>39041</c:v>
                </c:pt>
                <c:pt idx="181">
                  <c:v>39048</c:v>
                </c:pt>
                <c:pt idx="182">
                  <c:v>39055</c:v>
                </c:pt>
                <c:pt idx="183">
                  <c:v>39062</c:v>
                </c:pt>
                <c:pt idx="184">
                  <c:v>39069</c:v>
                </c:pt>
                <c:pt idx="185">
                  <c:v>39076</c:v>
                </c:pt>
                <c:pt idx="186">
                  <c:v>39083</c:v>
                </c:pt>
                <c:pt idx="187">
                  <c:v>39090</c:v>
                </c:pt>
                <c:pt idx="188">
                  <c:v>39097</c:v>
                </c:pt>
                <c:pt idx="189">
                  <c:v>39104</c:v>
                </c:pt>
                <c:pt idx="190">
                  <c:v>39111</c:v>
                </c:pt>
                <c:pt idx="191">
                  <c:v>39118</c:v>
                </c:pt>
                <c:pt idx="192">
                  <c:v>39125</c:v>
                </c:pt>
                <c:pt idx="193">
                  <c:v>39132</c:v>
                </c:pt>
                <c:pt idx="194">
                  <c:v>39139</c:v>
                </c:pt>
                <c:pt idx="195">
                  <c:v>39146</c:v>
                </c:pt>
                <c:pt idx="196">
                  <c:v>39153</c:v>
                </c:pt>
                <c:pt idx="197">
                  <c:v>39160</c:v>
                </c:pt>
                <c:pt idx="198">
                  <c:v>39167</c:v>
                </c:pt>
                <c:pt idx="199">
                  <c:v>39174</c:v>
                </c:pt>
                <c:pt idx="200">
                  <c:v>39182</c:v>
                </c:pt>
                <c:pt idx="201">
                  <c:v>39188</c:v>
                </c:pt>
                <c:pt idx="202">
                  <c:v>39195</c:v>
                </c:pt>
                <c:pt idx="203">
                  <c:v>39202</c:v>
                </c:pt>
                <c:pt idx="204">
                  <c:v>39209</c:v>
                </c:pt>
                <c:pt idx="205">
                  <c:v>39216</c:v>
                </c:pt>
                <c:pt idx="206">
                  <c:v>39223</c:v>
                </c:pt>
                <c:pt idx="207">
                  <c:v>39230</c:v>
                </c:pt>
                <c:pt idx="208">
                  <c:v>39237</c:v>
                </c:pt>
                <c:pt idx="209">
                  <c:v>39244</c:v>
                </c:pt>
                <c:pt idx="210">
                  <c:v>39251</c:v>
                </c:pt>
                <c:pt idx="211">
                  <c:v>39258</c:v>
                </c:pt>
                <c:pt idx="212">
                  <c:v>39265</c:v>
                </c:pt>
                <c:pt idx="213">
                  <c:v>39272</c:v>
                </c:pt>
                <c:pt idx="214">
                  <c:v>39279</c:v>
                </c:pt>
                <c:pt idx="215">
                  <c:v>39286</c:v>
                </c:pt>
                <c:pt idx="216">
                  <c:v>39293</c:v>
                </c:pt>
                <c:pt idx="217">
                  <c:v>39300</c:v>
                </c:pt>
                <c:pt idx="218">
                  <c:v>39307</c:v>
                </c:pt>
                <c:pt idx="219">
                  <c:v>39314</c:v>
                </c:pt>
                <c:pt idx="220">
                  <c:v>39321</c:v>
                </c:pt>
                <c:pt idx="221">
                  <c:v>39328</c:v>
                </c:pt>
                <c:pt idx="222">
                  <c:v>39335</c:v>
                </c:pt>
                <c:pt idx="223">
                  <c:v>39342</c:v>
                </c:pt>
                <c:pt idx="224">
                  <c:v>39349</c:v>
                </c:pt>
                <c:pt idx="225">
                  <c:v>39356</c:v>
                </c:pt>
                <c:pt idx="226">
                  <c:v>39363</c:v>
                </c:pt>
                <c:pt idx="227">
                  <c:v>39370</c:v>
                </c:pt>
                <c:pt idx="228">
                  <c:v>39377</c:v>
                </c:pt>
                <c:pt idx="229">
                  <c:v>39384</c:v>
                </c:pt>
                <c:pt idx="230">
                  <c:v>39391</c:v>
                </c:pt>
                <c:pt idx="231">
                  <c:v>39398</c:v>
                </c:pt>
                <c:pt idx="232">
                  <c:v>39405</c:v>
                </c:pt>
                <c:pt idx="233">
                  <c:v>39412</c:v>
                </c:pt>
                <c:pt idx="234">
                  <c:v>39419</c:v>
                </c:pt>
                <c:pt idx="235">
                  <c:v>39426</c:v>
                </c:pt>
                <c:pt idx="236">
                  <c:v>39433</c:v>
                </c:pt>
                <c:pt idx="237">
                  <c:v>39440</c:v>
                </c:pt>
                <c:pt idx="238">
                  <c:v>39447</c:v>
                </c:pt>
                <c:pt idx="239">
                  <c:v>39454</c:v>
                </c:pt>
                <c:pt idx="240">
                  <c:v>39461</c:v>
                </c:pt>
                <c:pt idx="241">
                  <c:v>39468</c:v>
                </c:pt>
                <c:pt idx="242">
                  <c:v>39475</c:v>
                </c:pt>
                <c:pt idx="243">
                  <c:v>39482</c:v>
                </c:pt>
                <c:pt idx="244">
                  <c:v>39489</c:v>
                </c:pt>
                <c:pt idx="245">
                  <c:v>39496</c:v>
                </c:pt>
                <c:pt idx="246">
                  <c:v>39503</c:v>
                </c:pt>
                <c:pt idx="247">
                  <c:v>39510</c:v>
                </c:pt>
                <c:pt idx="248">
                  <c:v>39517</c:v>
                </c:pt>
                <c:pt idx="249">
                  <c:v>39524</c:v>
                </c:pt>
                <c:pt idx="250">
                  <c:v>39531</c:v>
                </c:pt>
                <c:pt idx="251">
                  <c:v>39538</c:v>
                </c:pt>
                <c:pt idx="252">
                  <c:v>39545</c:v>
                </c:pt>
                <c:pt idx="253">
                  <c:v>39552</c:v>
                </c:pt>
                <c:pt idx="254">
                  <c:v>39559</c:v>
                </c:pt>
                <c:pt idx="255">
                  <c:v>39566</c:v>
                </c:pt>
                <c:pt idx="256">
                  <c:v>39573</c:v>
                </c:pt>
                <c:pt idx="257">
                  <c:v>39580</c:v>
                </c:pt>
                <c:pt idx="258">
                  <c:v>39587</c:v>
                </c:pt>
                <c:pt idx="259">
                  <c:v>39594</c:v>
                </c:pt>
                <c:pt idx="260">
                  <c:v>39601</c:v>
                </c:pt>
                <c:pt idx="261">
                  <c:v>39608</c:v>
                </c:pt>
                <c:pt idx="262">
                  <c:v>39615</c:v>
                </c:pt>
                <c:pt idx="263">
                  <c:v>39622</c:v>
                </c:pt>
                <c:pt idx="264">
                  <c:v>39629</c:v>
                </c:pt>
                <c:pt idx="265">
                  <c:v>39636</c:v>
                </c:pt>
                <c:pt idx="266">
                  <c:v>39643</c:v>
                </c:pt>
                <c:pt idx="267">
                  <c:v>39650</c:v>
                </c:pt>
                <c:pt idx="268">
                  <c:v>39657</c:v>
                </c:pt>
                <c:pt idx="269">
                  <c:v>39664</c:v>
                </c:pt>
                <c:pt idx="270">
                  <c:v>39671</c:v>
                </c:pt>
                <c:pt idx="271">
                  <c:v>39678</c:v>
                </c:pt>
                <c:pt idx="272">
                  <c:v>39685</c:v>
                </c:pt>
                <c:pt idx="273">
                  <c:v>39692</c:v>
                </c:pt>
                <c:pt idx="274">
                  <c:v>39699</c:v>
                </c:pt>
                <c:pt idx="275">
                  <c:v>39706</c:v>
                </c:pt>
                <c:pt idx="276">
                  <c:v>39713</c:v>
                </c:pt>
                <c:pt idx="277">
                  <c:v>39720</c:v>
                </c:pt>
                <c:pt idx="278">
                  <c:v>39727</c:v>
                </c:pt>
                <c:pt idx="279">
                  <c:v>39734</c:v>
                </c:pt>
                <c:pt idx="280">
                  <c:v>39741</c:v>
                </c:pt>
                <c:pt idx="281">
                  <c:v>39748</c:v>
                </c:pt>
                <c:pt idx="282">
                  <c:v>39755</c:v>
                </c:pt>
                <c:pt idx="283">
                  <c:v>39762</c:v>
                </c:pt>
                <c:pt idx="284">
                  <c:v>39769</c:v>
                </c:pt>
                <c:pt idx="285">
                  <c:v>39776</c:v>
                </c:pt>
                <c:pt idx="286">
                  <c:v>39783</c:v>
                </c:pt>
                <c:pt idx="287">
                  <c:v>39790</c:v>
                </c:pt>
                <c:pt idx="288">
                  <c:v>39797</c:v>
                </c:pt>
                <c:pt idx="289">
                  <c:v>39804</c:v>
                </c:pt>
                <c:pt idx="290">
                  <c:v>39811</c:v>
                </c:pt>
                <c:pt idx="291">
                  <c:v>39818</c:v>
                </c:pt>
                <c:pt idx="292">
                  <c:v>39825</c:v>
                </c:pt>
                <c:pt idx="293">
                  <c:v>39832</c:v>
                </c:pt>
                <c:pt idx="294">
                  <c:v>39839</c:v>
                </c:pt>
                <c:pt idx="295">
                  <c:v>39846</c:v>
                </c:pt>
                <c:pt idx="296">
                  <c:v>39853</c:v>
                </c:pt>
                <c:pt idx="297">
                  <c:v>39860</c:v>
                </c:pt>
                <c:pt idx="298">
                  <c:v>39867</c:v>
                </c:pt>
                <c:pt idx="299">
                  <c:v>39874</c:v>
                </c:pt>
                <c:pt idx="300">
                  <c:v>39881</c:v>
                </c:pt>
                <c:pt idx="301">
                  <c:v>39888</c:v>
                </c:pt>
                <c:pt idx="302">
                  <c:v>39895</c:v>
                </c:pt>
                <c:pt idx="303">
                  <c:v>39902</c:v>
                </c:pt>
                <c:pt idx="304">
                  <c:v>39909</c:v>
                </c:pt>
                <c:pt idx="305">
                  <c:v>39916</c:v>
                </c:pt>
                <c:pt idx="306">
                  <c:v>39923</c:v>
                </c:pt>
                <c:pt idx="307">
                  <c:v>39930</c:v>
                </c:pt>
                <c:pt idx="308">
                  <c:v>39937</c:v>
                </c:pt>
                <c:pt idx="309">
                  <c:v>39944</c:v>
                </c:pt>
                <c:pt idx="310">
                  <c:v>39951</c:v>
                </c:pt>
                <c:pt idx="311">
                  <c:v>39958</c:v>
                </c:pt>
                <c:pt idx="312">
                  <c:v>39965</c:v>
                </c:pt>
                <c:pt idx="313">
                  <c:v>39972</c:v>
                </c:pt>
                <c:pt idx="314">
                  <c:v>39979</c:v>
                </c:pt>
                <c:pt idx="315">
                  <c:v>39986</c:v>
                </c:pt>
                <c:pt idx="316">
                  <c:v>39993</c:v>
                </c:pt>
                <c:pt idx="317">
                  <c:v>40000</c:v>
                </c:pt>
                <c:pt idx="318">
                  <c:v>40007</c:v>
                </c:pt>
                <c:pt idx="319">
                  <c:v>40014</c:v>
                </c:pt>
                <c:pt idx="320">
                  <c:v>40021</c:v>
                </c:pt>
                <c:pt idx="321">
                  <c:v>40028</c:v>
                </c:pt>
                <c:pt idx="322">
                  <c:v>40035</c:v>
                </c:pt>
                <c:pt idx="323">
                  <c:v>40042</c:v>
                </c:pt>
                <c:pt idx="324">
                  <c:v>40049</c:v>
                </c:pt>
                <c:pt idx="325">
                  <c:v>40056</c:v>
                </c:pt>
                <c:pt idx="326">
                  <c:v>40063</c:v>
                </c:pt>
                <c:pt idx="327">
                  <c:v>40070</c:v>
                </c:pt>
                <c:pt idx="328">
                  <c:v>40077</c:v>
                </c:pt>
                <c:pt idx="329">
                  <c:v>40084</c:v>
                </c:pt>
                <c:pt idx="330">
                  <c:v>40091</c:v>
                </c:pt>
                <c:pt idx="331">
                  <c:v>40098</c:v>
                </c:pt>
                <c:pt idx="332">
                  <c:v>40105</c:v>
                </c:pt>
                <c:pt idx="333">
                  <c:v>40112</c:v>
                </c:pt>
                <c:pt idx="334">
                  <c:v>40119</c:v>
                </c:pt>
                <c:pt idx="335">
                  <c:v>40126</c:v>
                </c:pt>
                <c:pt idx="336">
                  <c:v>40133</c:v>
                </c:pt>
                <c:pt idx="337">
                  <c:v>40140</c:v>
                </c:pt>
                <c:pt idx="338">
                  <c:v>40147</c:v>
                </c:pt>
                <c:pt idx="339">
                  <c:v>40154</c:v>
                </c:pt>
                <c:pt idx="340">
                  <c:v>40161</c:v>
                </c:pt>
                <c:pt idx="341">
                  <c:v>40168</c:v>
                </c:pt>
                <c:pt idx="342">
                  <c:v>40175</c:v>
                </c:pt>
                <c:pt idx="343">
                  <c:v>40182</c:v>
                </c:pt>
                <c:pt idx="344">
                  <c:v>40189</c:v>
                </c:pt>
                <c:pt idx="345">
                  <c:v>40196</c:v>
                </c:pt>
                <c:pt idx="346">
                  <c:v>40203</c:v>
                </c:pt>
                <c:pt idx="347">
                  <c:v>40210</c:v>
                </c:pt>
                <c:pt idx="348">
                  <c:v>40217</c:v>
                </c:pt>
                <c:pt idx="349">
                  <c:v>40224</c:v>
                </c:pt>
                <c:pt idx="350">
                  <c:v>40231</c:v>
                </c:pt>
                <c:pt idx="351">
                  <c:v>40238</c:v>
                </c:pt>
                <c:pt idx="352">
                  <c:v>40245</c:v>
                </c:pt>
                <c:pt idx="353">
                  <c:v>40252</c:v>
                </c:pt>
                <c:pt idx="354">
                  <c:v>40259</c:v>
                </c:pt>
                <c:pt idx="355">
                  <c:v>40266</c:v>
                </c:pt>
                <c:pt idx="356">
                  <c:v>40273</c:v>
                </c:pt>
                <c:pt idx="357">
                  <c:v>40280</c:v>
                </c:pt>
                <c:pt idx="358">
                  <c:v>40287</c:v>
                </c:pt>
                <c:pt idx="359">
                  <c:v>40294</c:v>
                </c:pt>
                <c:pt idx="360">
                  <c:v>40301</c:v>
                </c:pt>
                <c:pt idx="361">
                  <c:v>40308</c:v>
                </c:pt>
                <c:pt idx="362">
                  <c:v>40315</c:v>
                </c:pt>
                <c:pt idx="363">
                  <c:v>40322</c:v>
                </c:pt>
                <c:pt idx="364">
                  <c:v>40329</c:v>
                </c:pt>
                <c:pt idx="365">
                  <c:v>40336</c:v>
                </c:pt>
                <c:pt idx="366">
                  <c:v>40343</c:v>
                </c:pt>
                <c:pt idx="367">
                  <c:v>40350</c:v>
                </c:pt>
                <c:pt idx="368">
                  <c:v>40357</c:v>
                </c:pt>
                <c:pt idx="369">
                  <c:v>40364</c:v>
                </c:pt>
                <c:pt idx="370">
                  <c:v>40371</c:v>
                </c:pt>
                <c:pt idx="371">
                  <c:v>40378</c:v>
                </c:pt>
                <c:pt idx="372">
                  <c:v>40385</c:v>
                </c:pt>
                <c:pt idx="373">
                  <c:v>40392</c:v>
                </c:pt>
                <c:pt idx="374">
                  <c:v>40399</c:v>
                </c:pt>
                <c:pt idx="375">
                  <c:v>40406</c:v>
                </c:pt>
                <c:pt idx="376">
                  <c:v>40413</c:v>
                </c:pt>
                <c:pt idx="377">
                  <c:v>40420</c:v>
                </c:pt>
                <c:pt idx="378">
                  <c:v>40427</c:v>
                </c:pt>
                <c:pt idx="379">
                  <c:v>40434</c:v>
                </c:pt>
                <c:pt idx="380">
                  <c:v>40441</c:v>
                </c:pt>
                <c:pt idx="381">
                  <c:v>40448</c:v>
                </c:pt>
                <c:pt idx="382">
                  <c:v>40455</c:v>
                </c:pt>
                <c:pt idx="383">
                  <c:v>40462</c:v>
                </c:pt>
                <c:pt idx="384">
                  <c:v>40469</c:v>
                </c:pt>
                <c:pt idx="385">
                  <c:v>40476</c:v>
                </c:pt>
                <c:pt idx="386">
                  <c:v>40483</c:v>
                </c:pt>
                <c:pt idx="387">
                  <c:v>40490</c:v>
                </c:pt>
                <c:pt idx="388">
                  <c:v>40497</c:v>
                </c:pt>
                <c:pt idx="389">
                  <c:v>40504</c:v>
                </c:pt>
                <c:pt idx="390">
                  <c:v>40511</c:v>
                </c:pt>
                <c:pt idx="391">
                  <c:v>40518</c:v>
                </c:pt>
                <c:pt idx="392">
                  <c:v>40525</c:v>
                </c:pt>
                <c:pt idx="393">
                  <c:v>40532</c:v>
                </c:pt>
                <c:pt idx="394">
                  <c:v>40539</c:v>
                </c:pt>
                <c:pt idx="395">
                  <c:v>40546</c:v>
                </c:pt>
                <c:pt idx="396">
                  <c:v>40553</c:v>
                </c:pt>
                <c:pt idx="397">
                  <c:v>40560</c:v>
                </c:pt>
                <c:pt idx="398">
                  <c:v>40567</c:v>
                </c:pt>
                <c:pt idx="399">
                  <c:v>40574</c:v>
                </c:pt>
                <c:pt idx="400">
                  <c:v>40581</c:v>
                </c:pt>
                <c:pt idx="401">
                  <c:v>40588</c:v>
                </c:pt>
                <c:pt idx="402">
                  <c:v>40595</c:v>
                </c:pt>
              </c:numCache>
            </c:numRef>
          </c:xVal>
          <c:yVal>
            <c:numRef>
              <c:f>Duty!$B$2:$B$404</c:f>
              <c:numCache>
                <c:formatCode>0.00</c:formatCode>
                <c:ptCount val="403"/>
                <c:pt idx="0">
                  <c:v>45.82</c:v>
                </c:pt>
                <c:pt idx="1">
                  <c:v>45.82</c:v>
                </c:pt>
                <c:pt idx="2">
                  <c:v>45.82</c:v>
                </c:pt>
                <c:pt idx="3">
                  <c:v>45.82</c:v>
                </c:pt>
                <c:pt idx="4">
                  <c:v>45.82</c:v>
                </c:pt>
                <c:pt idx="5">
                  <c:v>45.82</c:v>
                </c:pt>
                <c:pt idx="6">
                  <c:v>45.82</c:v>
                </c:pt>
                <c:pt idx="7">
                  <c:v>45.82</c:v>
                </c:pt>
                <c:pt idx="8">
                  <c:v>45.82</c:v>
                </c:pt>
                <c:pt idx="9">
                  <c:v>45.82</c:v>
                </c:pt>
                <c:pt idx="10">
                  <c:v>45.82</c:v>
                </c:pt>
                <c:pt idx="11">
                  <c:v>45.82</c:v>
                </c:pt>
                <c:pt idx="12">
                  <c:v>45.82</c:v>
                </c:pt>
                <c:pt idx="13">
                  <c:v>45.82</c:v>
                </c:pt>
                <c:pt idx="14">
                  <c:v>45.82</c:v>
                </c:pt>
                <c:pt idx="15">
                  <c:v>45.82</c:v>
                </c:pt>
                <c:pt idx="16">
                  <c:v>45.82</c:v>
                </c:pt>
                <c:pt idx="17">
                  <c:v>47.1</c:v>
                </c:pt>
                <c:pt idx="18">
                  <c:v>47.1</c:v>
                </c:pt>
                <c:pt idx="19">
                  <c:v>47.1</c:v>
                </c:pt>
                <c:pt idx="20">
                  <c:v>47.1</c:v>
                </c:pt>
                <c:pt idx="21">
                  <c:v>47.1</c:v>
                </c:pt>
                <c:pt idx="22">
                  <c:v>47.1</c:v>
                </c:pt>
                <c:pt idx="23">
                  <c:v>47.1</c:v>
                </c:pt>
                <c:pt idx="24">
                  <c:v>47.1</c:v>
                </c:pt>
                <c:pt idx="25">
                  <c:v>47.1</c:v>
                </c:pt>
                <c:pt idx="26">
                  <c:v>47.1</c:v>
                </c:pt>
                <c:pt idx="27">
                  <c:v>47.1</c:v>
                </c:pt>
                <c:pt idx="28">
                  <c:v>47.1</c:v>
                </c:pt>
                <c:pt idx="29">
                  <c:v>47.1</c:v>
                </c:pt>
                <c:pt idx="30">
                  <c:v>47.1</c:v>
                </c:pt>
                <c:pt idx="31">
                  <c:v>47.1</c:v>
                </c:pt>
                <c:pt idx="32">
                  <c:v>47.1</c:v>
                </c:pt>
                <c:pt idx="33">
                  <c:v>47.1</c:v>
                </c:pt>
                <c:pt idx="34">
                  <c:v>47.1</c:v>
                </c:pt>
                <c:pt idx="35">
                  <c:v>47.1</c:v>
                </c:pt>
                <c:pt idx="36">
                  <c:v>47.1</c:v>
                </c:pt>
                <c:pt idx="37">
                  <c:v>47.1</c:v>
                </c:pt>
                <c:pt idx="38">
                  <c:v>47.1</c:v>
                </c:pt>
                <c:pt idx="39">
                  <c:v>47.1</c:v>
                </c:pt>
                <c:pt idx="40">
                  <c:v>47.1</c:v>
                </c:pt>
                <c:pt idx="41">
                  <c:v>47.1</c:v>
                </c:pt>
                <c:pt idx="42">
                  <c:v>47.1</c:v>
                </c:pt>
                <c:pt idx="43">
                  <c:v>47.1</c:v>
                </c:pt>
                <c:pt idx="44">
                  <c:v>47.1</c:v>
                </c:pt>
                <c:pt idx="45">
                  <c:v>47.1</c:v>
                </c:pt>
                <c:pt idx="46">
                  <c:v>47.1</c:v>
                </c:pt>
                <c:pt idx="47">
                  <c:v>47.1</c:v>
                </c:pt>
                <c:pt idx="48">
                  <c:v>47.1</c:v>
                </c:pt>
                <c:pt idx="49">
                  <c:v>47.1</c:v>
                </c:pt>
                <c:pt idx="50">
                  <c:v>47.1</c:v>
                </c:pt>
                <c:pt idx="51">
                  <c:v>47.1</c:v>
                </c:pt>
                <c:pt idx="52">
                  <c:v>47.1</c:v>
                </c:pt>
                <c:pt idx="53">
                  <c:v>47.1</c:v>
                </c:pt>
                <c:pt idx="54">
                  <c:v>47.1</c:v>
                </c:pt>
                <c:pt idx="55">
                  <c:v>47.1</c:v>
                </c:pt>
                <c:pt idx="56">
                  <c:v>47.1</c:v>
                </c:pt>
                <c:pt idx="57">
                  <c:v>47.1</c:v>
                </c:pt>
                <c:pt idx="58">
                  <c:v>47.1</c:v>
                </c:pt>
                <c:pt idx="59">
                  <c:v>47.1</c:v>
                </c:pt>
                <c:pt idx="60">
                  <c:v>47.1</c:v>
                </c:pt>
                <c:pt idx="61">
                  <c:v>47.1</c:v>
                </c:pt>
                <c:pt idx="62">
                  <c:v>47.1</c:v>
                </c:pt>
                <c:pt idx="63">
                  <c:v>47.1</c:v>
                </c:pt>
                <c:pt idx="64">
                  <c:v>47.1</c:v>
                </c:pt>
                <c:pt idx="65">
                  <c:v>47.1</c:v>
                </c:pt>
                <c:pt idx="66">
                  <c:v>47.1</c:v>
                </c:pt>
                <c:pt idx="67">
                  <c:v>47.1</c:v>
                </c:pt>
                <c:pt idx="68">
                  <c:v>47.1</c:v>
                </c:pt>
                <c:pt idx="69">
                  <c:v>47.1</c:v>
                </c:pt>
                <c:pt idx="70">
                  <c:v>47.1</c:v>
                </c:pt>
                <c:pt idx="71">
                  <c:v>47.1</c:v>
                </c:pt>
                <c:pt idx="72">
                  <c:v>47.1</c:v>
                </c:pt>
                <c:pt idx="73">
                  <c:v>47.1</c:v>
                </c:pt>
                <c:pt idx="74">
                  <c:v>47.1</c:v>
                </c:pt>
                <c:pt idx="75">
                  <c:v>47.1</c:v>
                </c:pt>
                <c:pt idx="76">
                  <c:v>47.1</c:v>
                </c:pt>
                <c:pt idx="77">
                  <c:v>47.1</c:v>
                </c:pt>
                <c:pt idx="78">
                  <c:v>47.1</c:v>
                </c:pt>
                <c:pt idx="79">
                  <c:v>47.1</c:v>
                </c:pt>
                <c:pt idx="80">
                  <c:v>47.1</c:v>
                </c:pt>
                <c:pt idx="81">
                  <c:v>47.1</c:v>
                </c:pt>
                <c:pt idx="82">
                  <c:v>47.1</c:v>
                </c:pt>
                <c:pt idx="83">
                  <c:v>47.1</c:v>
                </c:pt>
                <c:pt idx="84">
                  <c:v>47.1</c:v>
                </c:pt>
                <c:pt idx="85">
                  <c:v>47.1</c:v>
                </c:pt>
                <c:pt idx="86">
                  <c:v>47.1</c:v>
                </c:pt>
                <c:pt idx="87">
                  <c:v>47.1</c:v>
                </c:pt>
                <c:pt idx="88">
                  <c:v>47.1</c:v>
                </c:pt>
                <c:pt idx="89">
                  <c:v>47.1</c:v>
                </c:pt>
                <c:pt idx="90">
                  <c:v>47.1</c:v>
                </c:pt>
                <c:pt idx="91">
                  <c:v>47.1</c:v>
                </c:pt>
                <c:pt idx="92">
                  <c:v>47.1</c:v>
                </c:pt>
                <c:pt idx="93">
                  <c:v>47.1</c:v>
                </c:pt>
                <c:pt idx="94">
                  <c:v>47.1</c:v>
                </c:pt>
                <c:pt idx="95">
                  <c:v>47.1</c:v>
                </c:pt>
                <c:pt idx="96">
                  <c:v>47.1</c:v>
                </c:pt>
                <c:pt idx="97">
                  <c:v>47.1</c:v>
                </c:pt>
                <c:pt idx="98">
                  <c:v>47.1</c:v>
                </c:pt>
                <c:pt idx="99">
                  <c:v>47.1</c:v>
                </c:pt>
                <c:pt idx="100">
                  <c:v>47.1</c:v>
                </c:pt>
                <c:pt idx="101">
                  <c:v>47.1</c:v>
                </c:pt>
                <c:pt idx="102">
                  <c:v>47.1</c:v>
                </c:pt>
                <c:pt idx="103">
                  <c:v>47.1</c:v>
                </c:pt>
                <c:pt idx="104">
                  <c:v>47.1</c:v>
                </c:pt>
                <c:pt idx="105">
                  <c:v>47.1</c:v>
                </c:pt>
                <c:pt idx="106">
                  <c:v>47.1</c:v>
                </c:pt>
                <c:pt idx="107">
                  <c:v>47.1</c:v>
                </c:pt>
                <c:pt idx="108">
                  <c:v>47.1</c:v>
                </c:pt>
                <c:pt idx="109">
                  <c:v>47.1</c:v>
                </c:pt>
                <c:pt idx="110">
                  <c:v>47.1</c:v>
                </c:pt>
                <c:pt idx="111">
                  <c:v>47.1</c:v>
                </c:pt>
                <c:pt idx="112">
                  <c:v>47.1</c:v>
                </c:pt>
                <c:pt idx="113">
                  <c:v>47.1</c:v>
                </c:pt>
                <c:pt idx="114">
                  <c:v>47.1</c:v>
                </c:pt>
                <c:pt idx="115">
                  <c:v>47.1</c:v>
                </c:pt>
                <c:pt idx="116">
                  <c:v>47.1</c:v>
                </c:pt>
                <c:pt idx="117">
                  <c:v>47.1</c:v>
                </c:pt>
                <c:pt idx="118">
                  <c:v>47.1</c:v>
                </c:pt>
                <c:pt idx="119">
                  <c:v>47.1</c:v>
                </c:pt>
                <c:pt idx="120">
                  <c:v>47.1</c:v>
                </c:pt>
                <c:pt idx="121">
                  <c:v>47.1</c:v>
                </c:pt>
                <c:pt idx="122">
                  <c:v>47.1</c:v>
                </c:pt>
                <c:pt idx="123">
                  <c:v>47.1</c:v>
                </c:pt>
                <c:pt idx="124">
                  <c:v>47.1</c:v>
                </c:pt>
                <c:pt idx="125">
                  <c:v>47.1</c:v>
                </c:pt>
                <c:pt idx="126">
                  <c:v>47.1</c:v>
                </c:pt>
                <c:pt idx="127">
                  <c:v>47.1</c:v>
                </c:pt>
                <c:pt idx="128">
                  <c:v>47.1</c:v>
                </c:pt>
                <c:pt idx="129">
                  <c:v>47.1</c:v>
                </c:pt>
                <c:pt idx="130">
                  <c:v>47.1</c:v>
                </c:pt>
                <c:pt idx="131">
                  <c:v>47.1</c:v>
                </c:pt>
                <c:pt idx="132">
                  <c:v>47.1</c:v>
                </c:pt>
                <c:pt idx="133">
                  <c:v>47.1</c:v>
                </c:pt>
                <c:pt idx="134">
                  <c:v>47.1</c:v>
                </c:pt>
                <c:pt idx="135">
                  <c:v>47.1</c:v>
                </c:pt>
                <c:pt idx="136">
                  <c:v>47.1</c:v>
                </c:pt>
                <c:pt idx="137">
                  <c:v>47.1</c:v>
                </c:pt>
                <c:pt idx="138">
                  <c:v>47.1</c:v>
                </c:pt>
                <c:pt idx="139">
                  <c:v>47.1</c:v>
                </c:pt>
                <c:pt idx="140">
                  <c:v>47.1</c:v>
                </c:pt>
                <c:pt idx="141">
                  <c:v>47.1</c:v>
                </c:pt>
                <c:pt idx="142">
                  <c:v>47.1</c:v>
                </c:pt>
                <c:pt idx="143">
                  <c:v>47.1</c:v>
                </c:pt>
                <c:pt idx="144">
                  <c:v>47.1</c:v>
                </c:pt>
                <c:pt idx="145">
                  <c:v>47.1</c:v>
                </c:pt>
                <c:pt idx="146">
                  <c:v>47.1</c:v>
                </c:pt>
                <c:pt idx="147">
                  <c:v>47.1</c:v>
                </c:pt>
                <c:pt idx="148">
                  <c:v>47.1</c:v>
                </c:pt>
                <c:pt idx="149">
                  <c:v>47.1</c:v>
                </c:pt>
                <c:pt idx="150">
                  <c:v>47.1</c:v>
                </c:pt>
                <c:pt idx="151">
                  <c:v>47.1</c:v>
                </c:pt>
                <c:pt idx="152">
                  <c:v>47.1</c:v>
                </c:pt>
                <c:pt idx="153">
                  <c:v>47.1</c:v>
                </c:pt>
                <c:pt idx="154">
                  <c:v>47.1</c:v>
                </c:pt>
                <c:pt idx="155">
                  <c:v>47.1</c:v>
                </c:pt>
                <c:pt idx="156">
                  <c:v>47.1</c:v>
                </c:pt>
                <c:pt idx="157">
                  <c:v>47.1</c:v>
                </c:pt>
                <c:pt idx="158">
                  <c:v>47.1</c:v>
                </c:pt>
                <c:pt idx="159">
                  <c:v>47.1</c:v>
                </c:pt>
                <c:pt idx="160">
                  <c:v>47.1</c:v>
                </c:pt>
                <c:pt idx="161">
                  <c:v>47.1</c:v>
                </c:pt>
                <c:pt idx="162">
                  <c:v>47.1</c:v>
                </c:pt>
                <c:pt idx="163">
                  <c:v>47.1</c:v>
                </c:pt>
                <c:pt idx="164">
                  <c:v>47.1</c:v>
                </c:pt>
                <c:pt idx="165">
                  <c:v>47.1</c:v>
                </c:pt>
                <c:pt idx="166">
                  <c:v>47.1</c:v>
                </c:pt>
                <c:pt idx="167">
                  <c:v>47.1</c:v>
                </c:pt>
                <c:pt idx="168">
                  <c:v>47.1</c:v>
                </c:pt>
                <c:pt idx="169">
                  <c:v>47.1</c:v>
                </c:pt>
                <c:pt idx="170">
                  <c:v>47.1</c:v>
                </c:pt>
                <c:pt idx="171">
                  <c:v>47.1</c:v>
                </c:pt>
                <c:pt idx="172">
                  <c:v>47.1</c:v>
                </c:pt>
                <c:pt idx="173">
                  <c:v>47.1</c:v>
                </c:pt>
                <c:pt idx="174">
                  <c:v>47.1</c:v>
                </c:pt>
                <c:pt idx="175">
                  <c:v>47.1</c:v>
                </c:pt>
                <c:pt idx="176">
                  <c:v>47.1</c:v>
                </c:pt>
                <c:pt idx="177">
                  <c:v>47.1</c:v>
                </c:pt>
                <c:pt idx="178">
                  <c:v>47.1</c:v>
                </c:pt>
                <c:pt idx="179">
                  <c:v>47.1</c:v>
                </c:pt>
                <c:pt idx="180">
                  <c:v>47.1</c:v>
                </c:pt>
                <c:pt idx="181">
                  <c:v>47.1</c:v>
                </c:pt>
                <c:pt idx="182">
                  <c:v>47.1</c:v>
                </c:pt>
                <c:pt idx="183">
                  <c:v>48.35</c:v>
                </c:pt>
                <c:pt idx="184">
                  <c:v>48.35</c:v>
                </c:pt>
                <c:pt idx="185">
                  <c:v>48.35</c:v>
                </c:pt>
                <c:pt idx="186">
                  <c:v>48.35</c:v>
                </c:pt>
                <c:pt idx="187">
                  <c:v>48.35</c:v>
                </c:pt>
                <c:pt idx="188">
                  <c:v>48.35</c:v>
                </c:pt>
                <c:pt idx="189">
                  <c:v>48.35</c:v>
                </c:pt>
                <c:pt idx="190">
                  <c:v>48.35</c:v>
                </c:pt>
                <c:pt idx="191">
                  <c:v>48.35</c:v>
                </c:pt>
                <c:pt idx="192">
                  <c:v>48.35</c:v>
                </c:pt>
                <c:pt idx="193">
                  <c:v>48.35</c:v>
                </c:pt>
                <c:pt idx="194">
                  <c:v>48.35</c:v>
                </c:pt>
                <c:pt idx="195">
                  <c:v>48.35</c:v>
                </c:pt>
                <c:pt idx="196">
                  <c:v>48.35</c:v>
                </c:pt>
                <c:pt idx="197">
                  <c:v>48.35</c:v>
                </c:pt>
                <c:pt idx="198">
                  <c:v>48.35</c:v>
                </c:pt>
                <c:pt idx="199">
                  <c:v>48.35</c:v>
                </c:pt>
                <c:pt idx="200">
                  <c:v>48.35</c:v>
                </c:pt>
                <c:pt idx="201">
                  <c:v>48.35</c:v>
                </c:pt>
                <c:pt idx="202">
                  <c:v>48.35</c:v>
                </c:pt>
                <c:pt idx="203">
                  <c:v>48.35</c:v>
                </c:pt>
                <c:pt idx="204">
                  <c:v>48.35</c:v>
                </c:pt>
                <c:pt idx="205">
                  <c:v>48.35</c:v>
                </c:pt>
                <c:pt idx="206">
                  <c:v>48.35</c:v>
                </c:pt>
                <c:pt idx="207">
                  <c:v>48.35</c:v>
                </c:pt>
                <c:pt idx="208">
                  <c:v>48.35</c:v>
                </c:pt>
                <c:pt idx="209">
                  <c:v>48.35</c:v>
                </c:pt>
                <c:pt idx="210">
                  <c:v>48.35</c:v>
                </c:pt>
                <c:pt idx="211">
                  <c:v>48.35</c:v>
                </c:pt>
                <c:pt idx="212">
                  <c:v>48.35</c:v>
                </c:pt>
                <c:pt idx="213">
                  <c:v>48.35</c:v>
                </c:pt>
                <c:pt idx="214">
                  <c:v>48.35</c:v>
                </c:pt>
                <c:pt idx="215">
                  <c:v>48.35</c:v>
                </c:pt>
                <c:pt idx="216">
                  <c:v>48.35</c:v>
                </c:pt>
                <c:pt idx="217">
                  <c:v>48.35</c:v>
                </c:pt>
                <c:pt idx="218">
                  <c:v>48.35</c:v>
                </c:pt>
                <c:pt idx="219">
                  <c:v>48.35</c:v>
                </c:pt>
                <c:pt idx="220">
                  <c:v>48.35</c:v>
                </c:pt>
                <c:pt idx="221">
                  <c:v>48.35</c:v>
                </c:pt>
                <c:pt idx="222">
                  <c:v>48.35</c:v>
                </c:pt>
                <c:pt idx="223">
                  <c:v>48.35</c:v>
                </c:pt>
                <c:pt idx="224">
                  <c:v>48.35</c:v>
                </c:pt>
                <c:pt idx="225">
                  <c:v>50.35</c:v>
                </c:pt>
                <c:pt idx="226">
                  <c:v>50.35</c:v>
                </c:pt>
                <c:pt idx="227">
                  <c:v>50.35</c:v>
                </c:pt>
                <c:pt idx="228">
                  <c:v>50.35</c:v>
                </c:pt>
                <c:pt idx="229">
                  <c:v>50.35</c:v>
                </c:pt>
                <c:pt idx="230">
                  <c:v>50.35</c:v>
                </c:pt>
                <c:pt idx="231">
                  <c:v>50.35</c:v>
                </c:pt>
                <c:pt idx="232">
                  <c:v>50.35</c:v>
                </c:pt>
                <c:pt idx="233">
                  <c:v>50.35</c:v>
                </c:pt>
                <c:pt idx="234">
                  <c:v>50.35</c:v>
                </c:pt>
                <c:pt idx="235">
                  <c:v>50.35</c:v>
                </c:pt>
                <c:pt idx="236">
                  <c:v>50.35</c:v>
                </c:pt>
                <c:pt idx="237">
                  <c:v>50.35</c:v>
                </c:pt>
                <c:pt idx="238">
                  <c:v>50.35</c:v>
                </c:pt>
                <c:pt idx="239">
                  <c:v>50.35</c:v>
                </c:pt>
                <c:pt idx="240">
                  <c:v>50.35</c:v>
                </c:pt>
                <c:pt idx="241">
                  <c:v>50.35</c:v>
                </c:pt>
                <c:pt idx="242">
                  <c:v>50.35</c:v>
                </c:pt>
                <c:pt idx="243">
                  <c:v>50.35</c:v>
                </c:pt>
                <c:pt idx="244">
                  <c:v>50.35</c:v>
                </c:pt>
                <c:pt idx="245">
                  <c:v>50.35</c:v>
                </c:pt>
                <c:pt idx="246">
                  <c:v>50.35</c:v>
                </c:pt>
                <c:pt idx="247">
                  <c:v>50.35</c:v>
                </c:pt>
                <c:pt idx="248">
                  <c:v>50.35</c:v>
                </c:pt>
                <c:pt idx="249">
                  <c:v>50.35</c:v>
                </c:pt>
                <c:pt idx="250">
                  <c:v>50.35</c:v>
                </c:pt>
                <c:pt idx="251">
                  <c:v>50.35</c:v>
                </c:pt>
                <c:pt idx="252">
                  <c:v>50.35</c:v>
                </c:pt>
                <c:pt idx="253">
                  <c:v>50.35</c:v>
                </c:pt>
                <c:pt idx="254">
                  <c:v>50.35</c:v>
                </c:pt>
                <c:pt idx="255">
                  <c:v>50.35</c:v>
                </c:pt>
                <c:pt idx="256">
                  <c:v>50.35</c:v>
                </c:pt>
                <c:pt idx="257">
                  <c:v>50.35</c:v>
                </c:pt>
                <c:pt idx="258">
                  <c:v>50.35</c:v>
                </c:pt>
                <c:pt idx="259">
                  <c:v>50.35</c:v>
                </c:pt>
                <c:pt idx="260">
                  <c:v>50.35</c:v>
                </c:pt>
                <c:pt idx="261">
                  <c:v>50.35</c:v>
                </c:pt>
                <c:pt idx="262">
                  <c:v>50.35</c:v>
                </c:pt>
                <c:pt idx="263">
                  <c:v>50.35</c:v>
                </c:pt>
                <c:pt idx="264">
                  <c:v>50.35</c:v>
                </c:pt>
                <c:pt idx="265">
                  <c:v>50.35</c:v>
                </c:pt>
                <c:pt idx="266">
                  <c:v>50.35</c:v>
                </c:pt>
                <c:pt idx="267">
                  <c:v>50.35</c:v>
                </c:pt>
                <c:pt idx="268">
                  <c:v>50.35</c:v>
                </c:pt>
                <c:pt idx="269">
                  <c:v>50.35</c:v>
                </c:pt>
                <c:pt idx="270">
                  <c:v>50.35</c:v>
                </c:pt>
                <c:pt idx="271">
                  <c:v>50.35</c:v>
                </c:pt>
                <c:pt idx="272">
                  <c:v>50.35</c:v>
                </c:pt>
                <c:pt idx="273">
                  <c:v>50.35</c:v>
                </c:pt>
                <c:pt idx="274">
                  <c:v>50.35</c:v>
                </c:pt>
                <c:pt idx="275">
                  <c:v>50.35</c:v>
                </c:pt>
                <c:pt idx="276">
                  <c:v>50.35</c:v>
                </c:pt>
                <c:pt idx="277">
                  <c:v>50.35</c:v>
                </c:pt>
                <c:pt idx="278">
                  <c:v>50.35</c:v>
                </c:pt>
                <c:pt idx="279">
                  <c:v>50.35</c:v>
                </c:pt>
                <c:pt idx="280">
                  <c:v>50.35</c:v>
                </c:pt>
                <c:pt idx="281">
                  <c:v>50.35</c:v>
                </c:pt>
                <c:pt idx="282">
                  <c:v>50.35</c:v>
                </c:pt>
                <c:pt idx="283">
                  <c:v>50.35</c:v>
                </c:pt>
                <c:pt idx="284">
                  <c:v>50.35</c:v>
                </c:pt>
                <c:pt idx="285">
                  <c:v>50.35</c:v>
                </c:pt>
                <c:pt idx="286">
                  <c:v>52.35</c:v>
                </c:pt>
                <c:pt idx="287">
                  <c:v>52.35</c:v>
                </c:pt>
                <c:pt idx="288">
                  <c:v>52.35</c:v>
                </c:pt>
                <c:pt idx="289">
                  <c:v>52.35</c:v>
                </c:pt>
                <c:pt idx="290">
                  <c:v>52.35</c:v>
                </c:pt>
                <c:pt idx="291">
                  <c:v>52.35</c:v>
                </c:pt>
                <c:pt idx="292">
                  <c:v>52.35</c:v>
                </c:pt>
                <c:pt idx="293">
                  <c:v>52.35</c:v>
                </c:pt>
                <c:pt idx="294">
                  <c:v>52.35</c:v>
                </c:pt>
                <c:pt idx="295">
                  <c:v>52.35</c:v>
                </c:pt>
                <c:pt idx="296">
                  <c:v>52.35</c:v>
                </c:pt>
                <c:pt idx="297">
                  <c:v>52.35</c:v>
                </c:pt>
                <c:pt idx="298">
                  <c:v>52.35</c:v>
                </c:pt>
                <c:pt idx="299">
                  <c:v>52.35</c:v>
                </c:pt>
                <c:pt idx="300">
                  <c:v>52.35</c:v>
                </c:pt>
                <c:pt idx="301">
                  <c:v>52.35</c:v>
                </c:pt>
                <c:pt idx="302">
                  <c:v>52.35</c:v>
                </c:pt>
                <c:pt idx="303">
                  <c:v>52.35</c:v>
                </c:pt>
                <c:pt idx="304">
                  <c:v>54.19</c:v>
                </c:pt>
                <c:pt idx="305">
                  <c:v>54.19</c:v>
                </c:pt>
                <c:pt idx="306">
                  <c:v>54.19</c:v>
                </c:pt>
                <c:pt idx="307">
                  <c:v>54.19</c:v>
                </c:pt>
                <c:pt idx="308">
                  <c:v>54.19</c:v>
                </c:pt>
                <c:pt idx="309">
                  <c:v>54.19</c:v>
                </c:pt>
                <c:pt idx="310">
                  <c:v>54.19</c:v>
                </c:pt>
                <c:pt idx="311">
                  <c:v>54.19</c:v>
                </c:pt>
                <c:pt idx="312">
                  <c:v>54.19</c:v>
                </c:pt>
                <c:pt idx="313">
                  <c:v>54.19</c:v>
                </c:pt>
                <c:pt idx="314">
                  <c:v>54.19</c:v>
                </c:pt>
                <c:pt idx="315">
                  <c:v>54.19</c:v>
                </c:pt>
                <c:pt idx="316">
                  <c:v>54.19</c:v>
                </c:pt>
                <c:pt idx="317">
                  <c:v>54.19</c:v>
                </c:pt>
                <c:pt idx="318">
                  <c:v>54.19</c:v>
                </c:pt>
                <c:pt idx="319">
                  <c:v>54.19</c:v>
                </c:pt>
                <c:pt idx="320">
                  <c:v>54.19</c:v>
                </c:pt>
                <c:pt idx="321">
                  <c:v>54.19</c:v>
                </c:pt>
                <c:pt idx="322">
                  <c:v>54.19</c:v>
                </c:pt>
                <c:pt idx="323">
                  <c:v>54.19</c:v>
                </c:pt>
                <c:pt idx="324">
                  <c:v>54.19</c:v>
                </c:pt>
                <c:pt idx="325">
                  <c:v>54.19</c:v>
                </c:pt>
                <c:pt idx="326">
                  <c:v>56.19</c:v>
                </c:pt>
                <c:pt idx="327">
                  <c:v>56.19</c:v>
                </c:pt>
                <c:pt idx="328">
                  <c:v>56.19</c:v>
                </c:pt>
                <c:pt idx="329">
                  <c:v>56.19</c:v>
                </c:pt>
                <c:pt idx="330">
                  <c:v>56.19</c:v>
                </c:pt>
                <c:pt idx="331">
                  <c:v>56.19</c:v>
                </c:pt>
                <c:pt idx="332">
                  <c:v>56.19</c:v>
                </c:pt>
                <c:pt idx="333">
                  <c:v>56.19</c:v>
                </c:pt>
                <c:pt idx="334">
                  <c:v>56.19</c:v>
                </c:pt>
                <c:pt idx="335">
                  <c:v>56.19</c:v>
                </c:pt>
                <c:pt idx="336">
                  <c:v>56.19</c:v>
                </c:pt>
                <c:pt idx="337">
                  <c:v>56.19</c:v>
                </c:pt>
                <c:pt idx="338">
                  <c:v>56.19</c:v>
                </c:pt>
                <c:pt idx="339">
                  <c:v>56.19</c:v>
                </c:pt>
                <c:pt idx="340">
                  <c:v>56.19</c:v>
                </c:pt>
                <c:pt idx="341">
                  <c:v>56.19</c:v>
                </c:pt>
                <c:pt idx="342">
                  <c:v>56.19</c:v>
                </c:pt>
                <c:pt idx="343">
                  <c:v>56.19</c:v>
                </c:pt>
                <c:pt idx="344">
                  <c:v>56.19</c:v>
                </c:pt>
                <c:pt idx="345">
                  <c:v>56.19</c:v>
                </c:pt>
                <c:pt idx="346">
                  <c:v>56.19</c:v>
                </c:pt>
                <c:pt idx="347">
                  <c:v>56.19</c:v>
                </c:pt>
                <c:pt idx="348">
                  <c:v>56.19</c:v>
                </c:pt>
                <c:pt idx="349">
                  <c:v>56.19</c:v>
                </c:pt>
                <c:pt idx="350">
                  <c:v>56.19</c:v>
                </c:pt>
                <c:pt idx="351">
                  <c:v>56.19</c:v>
                </c:pt>
                <c:pt idx="352">
                  <c:v>56.19</c:v>
                </c:pt>
                <c:pt idx="353">
                  <c:v>56.19</c:v>
                </c:pt>
                <c:pt idx="354">
                  <c:v>56.19</c:v>
                </c:pt>
                <c:pt idx="355">
                  <c:v>56.19</c:v>
                </c:pt>
                <c:pt idx="356">
                  <c:v>57.19</c:v>
                </c:pt>
                <c:pt idx="357">
                  <c:v>57.19</c:v>
                </c:pt>
                <c:pt idx="358">
                  <c:v>57.19</c:v>
                </c:pt>
                <c:pt idx="359">
                  <c:v>57.19</c:v>
                </c:pt>
                <c:pt idx="360">
                  <c:v>57.19</c:v>
                </c:pt>
                <c:pt idx="361">
                  <c:v>57.19</c:v>
                </c:pt>
                <c:pt idx="362">
                  <c:v>57.19</c:v>
                </c:pt>
                <c:pt idx="363">
                  <c:v>57.19</c:v>
                </c:pt>
                <c:pt idx="364">
                  <c:v>57.19</c:v>
                </c:pt>
                <c:pt idx="365">
                  <c:v>57.19</c:v>
                </c:pt>
                <c:pt idx="366">
                  <c:v>57.19</c:v>
                </c:pt>
                <c:pt idx="367">
                  <c:v>57.19</c:v>
                </c:pt>
                <c:pt idx="368">
                  <c:v>57.19</c:v>
                </c:pt>
                <c:pt idx="369">
                  <c:v>57.19</c:v>
                </c:pt>
                <c:pt idx="370">
                  <c:v>57.19</c:v>
                </c:pt>
                <c:pt idx="371">
                  <c:v>57.19</c:v>
                </c:pt>
                <c:pt idx="372">
                  <c:v>57.19</c:v>
                </c:pt>
                <c:pt idx="373">
                  <c:v>57.19</c:v>
                </c:pt>
                <c:pt idx="374">
                  <c:v>57.19</c:v>
                </c:pt>
                <c:pt idx="375">
                  <c:v>57.19</c:v>
                </c:pt>
                <c:pt idx="376">
                  <c:v>57.19</c:v>
                </c:pt>
                <c:pt idx="377">
                  <c:v>57.19</c:v>
                </c:pt>
                <c:pt idx="378">
                  <c:v>57.19</c:v>
                </c:pt>
                <c:pt idx="379">
                  <c:v>57.19</c:v>
                </c:pt>
                <c:pt idx="380">
                  <c:v>57.19</c:v>
                </c:pt>
                <c:pt idx="381">
                  <c:v>57.19</c:v>
                </c:pt>
                <c:pt idx="382">
                  <c:v>58.19</c:v>
                </c:pt>
                <c:pt idx="383">
                  <c:v>58.19</c:v>
                </c:pt>
                <c:pt idx="384">
                  <c:v>58.19</c:v>
                </c:pt>
                <c:pt idx="385">
                  <c:v>58.19</c:v>
                </c:pt>
                <c:pt idx="386">
                  <c:v>58.19</c:v>
                </c:pt>
                <c:pt idx="387">
                  <c:v>58.19</c:v>
                </c:pt>
                <c:pt idx="388">
                  <c:v>58.19</c:v>
                </c:pt>
                <c:pt idx="389">
                  <c:v>58.19</c:v>
                </c:pt>
                <c:pt idx="390">
                  <c:v>58.19</c:v>
                </c:pt>
                <c:pt idx="391">
                  <c:v>58.19</c:v>
                </c:pt>
                <c:pt idx="392">
                  <c:v>58.19</c:v>
                </c:pt>
                <c:pt idx="393">
                  <c:v>58.19</c:v>
                </c:pt>
                <c:pt idx="394">
                  <c:v>58.19</c:v>
                </c:pt>
                <c:pt idx="395">
                  <c:v>58.95</c:v>
                </c:pt>
                <c:pt idx="396">
                  <c:v>58.95</c:v>
                </c:pt>
                <c:pt idx="397">
                  <c:v>58.95</c:v>
                </c:pt>
                <c:pt idx="398">
                  <c:v>58.95</c:v>
                </c:pt>
                <c:pt idx="399">
                  <c:v>58.95</c:v>
                </c:pt>
                <c:pt idx="400">
                  <c:v>58.95</c:v>
                </c:pt>
                <c:pt idx="401">
                  <c:v>58.95</c:v>
                </c:pt>
                <c:pt idx="402">
                  <c:v>58.95</c:v>
                </c:pt>
              </c:numCache>
            </c:numRef>
          </c:yVal>
          <c:smooth val="1"/>
        </c:ser>
        <c:axId val="174772224"/>
        <c:axId val="174773760"/>
      </c:scatterChart>
      <c:valAx>
        <c:axId val="174772224"/>
        <c:scaling>
          <c:orientation val="minMax"/>
        </c:scaling>
        <c:axPos val="b"/>
        <c:numFmt formatCode="dd/mm/yyyy" sourceLinked="1"/>
        <c:tickLblPos val="nextTo"/>
        <c:crossAx val="174773760"/>
        <c:crosses val="autoZero"/>
        <c:crossBetween val="midCat"/>
      </c:valAx>
      <c:valAx>
        <c:axId val="174773760"/>
        <c:scaling>
          <c:orientation val="minMax"/>
          <c:max val="60"/>
          <c:min val="40"/>
        </c:scaling>
        <c:axPos val="l"/>
        <c:majorGridlines/>
        <c:numFmt formatCode="0.00" sourceLinked="1"/>
        <c:tickLblPos val="nextTo"/>
        <c:crossAx val="17477222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4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5513" y="8505"/>
    <xdr:ext cx="9295379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</xdr:col>
      <xdr:colOff>0</xdr:colOff>
      <xdr:row>19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24525" y="0"/>
          <a:ext cx="548640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</xdr:rowOff>
    </xdr:from>
    <xdr:to>
      <xdr:col>24</xdr:col>
      <xdr:colOff>0</xdr:colOff>
      <xdr:row>10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47625</xdr:colOff>
      <xdr:row>10</xdr:row>
      <xdr:rowOff>28575</xdr:rowOff>
    </xdr:from>
    <xdr:to>
      <xdr:col>24</xdr:col>
      <xdr:colOff>47625</xdr:colOff>
      <xdr:row>20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38100</xdr:colOff>
      <xdr:row>20</xdr:row>
      <xdr:rowOff>123826</xdr:rowOff>
    </xdr:from>
    <xdr:to>
      <xdr:col>24</xdr:col>
      <xdr:colOff>38100</xdr:colOff>
      <xdr:row>30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053" cy="60826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homas Stewart" refreshedDate="40602.381120486112" createdVersion="3" refreshedVersion="3" minRefreshableVersion="3" recordCount="404">
  <cacheSource type="worksheet">
    <worksheetSource ref="A1:C1048576" sheet="Brent"/>
  </cacheSource>
  <cacheFields count="3">
    <cacheField name="Date" numFmtId="14">
      <sharedItems containsNonDate="0" containsDate="1" containsString="0" containsBlank="1" minDate="2003-06-06T00:00:00" maxDate="2011-02-19T00:00:00"/>
    </cacheField>
    <cacheField name="Date Rounded" numFmtId="14">
      <sharedItems containsNonDate="0" containsDate="1" containsString="0" containsBlank="1" minDate="2003-06-01T00:00:00" maxDate="2011-02-02T00:00:00" count="94"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m/>
      </sharedItems>
    </cacheField>
    <cacheField name="Brent $/Barrel" numFmtId="164">
      <sharedItems containsString="0" containsBlank="1" containsNumber="1" minValue="25.8" maxValue="142.44999999999999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homas Stewart" refreshedDate="40602.688351157405" createdVersion="3" refreshedVersion="3" minRefreshableVersion="3" recordCount="404">
  <cacheSource type="worksheet">
    <worksheetSource ref="A1:G1048576" sheet="Petrol"/>
  </cacheSource>
  <cacheFields count="7">
    <cacheField name="Date" numFmtId="0">
      <sharedItems containsNonDate="0" containsDate="1" containsString="0" containsBlank="1" minDate="2003-06-09T00:00:00" maxDate="2011-02-22T00:00:00"/>
    </cacheField>
    <cacheField name="Date Rounded" numFmtId="0">
      <sharedItems containsNonDate="0" containsDate="1" containsString="0" containsBlank="1" minDate="2003-06-01T00:00:00" maxDate="2011-02-02T00:00:00" count="94"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m/>
      </sharedItems>
    </cacheField>
    <cacheField name="Petrol at Pump (p/l)" numFmtId="0">
      <sharedItems containsString="0" containsBlank="1" containsNumber="1" minValue="74.206576999999996" maxValue="128.91914499999999"/>
    </cacheField>
    <cacheField name="Duty p/l" numFmtId="0">
      <sharedItems containsString="0" containsBlank="1" containsNumber="1" minValue="45.82" maxValue="58.95"/>
    </cacheField>
    <cacheField name="VAT %" numFmtId="0">
      <sharedItems containsString="0" containsBlank="1" containsNumber="1" minValue="15" maxValue="20"/>
    </cacheField>
    <cacheField name="Petrol at Pump Ex VAT (p/l)" numFmtId="0">
      <sharedItems containsString="0" containsBlank="1" containsNumber="1" minValue="63.154533617021272" maxValue="107.43262083333333"/>
    </cacheField>
    <cacheField name="Petrol at Pump Ex VAT &amp; Duty  (p/l)" numFmtId="0">
      <sharedItems containsString="0" containsBlank="1" containsNumber="1" minValue="17.334533617021272" maxValue="51.29939489361701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4">
  <r>
    <d v="2003-06-06T00:00:00"/>
    <x v="0"/>
    <n v="27.58"/>
  </r>
  <r>
    <d v="2003-06-13T00:00:00"/>
    <x v="0"/>
    <n v="28.39"/>
  </r>
  <r>
    <d v="2003-06-20T00:00:00"/>
    <x v="0"/>
    <n v="26.68"/>
  </r>
  <r>
    <d v="2003-06-27T00:00:00"/>
    <x v="0"/>
    <n v="27.1"/>
  </r>
  <r>
    <d v="2003-07-04T00:00:00"/>
    <x v="1"/>
    <n v="27.92"/>
  </r>
  <r>
    <d v="2003-07-11T00:00:00"/>
    <x v="1"/>
    <n v="28.15"/>
  </r>
  <r>
    <d v="2003-07-18T00:00:00"/>
    <x v="1"/>
    <n v="28.7"/>
  </r>
  <r>
    <d v="2003-07-25T00:00:00"/>
    <x v="1"/>
    <n v="28.33"/>
  </r>
  <r>
    <d v="2003-08-01T00:00:00"/>
    <x v="2"/>
    <n v="28.23"/>
  </r>
  <r>
    <d v="2003-08-08T00:00:00"/>
    <x v="2"/>
    <n v="30.14"/>
  </r>
  <r>
    <d v="2003-08-15T00:00:00"/>
    <x v="2"/>
    <n v="29.59"/>
  </r>
  <r>
    <d v="2003-08-22T00:00:00"/>
    <x v="2"/>
    <n v="29.14"/>
  </r>
  <r>
    <d v="2003-08-29T00:00:00"/>
    <x v="2"/>
    <n v="29.77"/>
  </r>
  <r>
    <d v="2003-09-05T00:00:00"/>
    <x v="3"/>
    <n v="28.38"/>
  </r>
  <r>
    <d v="2003-09-12T00:00:00"/>
    <x v="3"/>
    <n v="26.59"/>
  </r>
  <r>
    <d v="2003-09-19T00:00:00"/>
    <x v="3"/>
    <n v="25.8"/>
  </r>
  <r>
    <d v="2003-09-26T00:00:00"/>
    <x v="3"/>
    <n v="26.13"/>
  </r>
  <r>
    <d v="2003-10-03T00:00:00"/>
    <x v="4"/>
    <n v="28.11"/>
  </r>
  <r>
    <d v="2003-10-10T00:00:00"/>
    <x v="4"/>
    <n v="29.19"/>
  </r>
  <r>
    <d v="2003-10-17T00:00:00"/>
    <x v="4"/>
    <n v="31.11"/>
  </r>
  <r>
    <d v="2003-10-24T00:00:00"/>
    <x v="4"/>
    <n v="29.49"/>
  </r>
  <r>
    <d v="2003-10-31T00:00:00"/>
    <x v="4"/>
    <n v="28.8"/>
  </r>
  <r>
    <d v="2003-11-07T00:00:00"/>
    <x v="5"/>
    <n v="28.02"/>
  </r>
  <r>
    <d v="2003-11-14T00:00:00"/>
    <x v="5"/>
    <n v="28.71"/>
  </r>
  <r>
    <d v="2003-11-21T00:00:00"/>
    <x v="5"/>
    <n v="29.42"/>
  </r>
  <r>
    <d v="2003-11-28T00:00:00"/>
    <x v="5"/>
    <n v="28.46"/>
  </r>
  <r>
    <d v="2003-12-05T00:00:00"/>
    <x v="6"/>
    <n v="28.87"/>
  </r>
  <r>
    <d v="2003-12-12T00:00:00"/>
    <x v="6"/>
    <n v="29.87"/>
  </r>
  <r>
    <d v="2003-12-19T00:00:00"/>
    <x v="6"/>
    <n v="30.4"/>
  </r>
  <r>
    <d v="2003-12-26T00:00:00"/>
    <x v="6"/>
    <n v="30.04"/>
  </r>
  <r>
    <d v="2004-01-02T00:00:00"/>
    <x v="7"/>
    <n v="29.73"/>
  </r>
  <r>
    <d v="2004-01-09T00:00:00"/>
    <x v="7"/>
    <n v="31.11"/>
  </r>
  <r>
    <d v="2004-01-16T00:00:00"/>
    <x v="7"/>
    <n v="31.96"/>
  </r>
  <r>
    <d v="2004-01-23T00:00:00"/>
    <x v="7"/>
    <n v="31.59"/>
  </r>
  <r>
    <d v="2004-01-30T00:00:00"/>
    <x v="7"/>
    <n v="30.53"/>
  </r>
  <r>
    <d v="2004-02-06T00:00:00"/>
    <x v="8"/>
    <n v="29.6"/>
  </r>
  <r>
    <d v="2004-02-13T00:00:00"/>
    <x v="8"/>
    <n v="29.9"/>
  </r>
  <r>
    <d v="2004-02-20T00:00:00"/>
    <x v="8"/>
    <n v="31.04"/>
  </r>
  <r>
    <d v="2004-02-27T00:00:00"/>
    <x v="8"/>
    <n v="31.9"/>
  </r>
  <r>
    <d v="2004-03-05T00:00:00"/>
    <x v="9"/>
    <n v="33.479999999999997"/>
  </r>
  <r>
    <d v="2004-03-12T00:00:00"/>
    <x v="9"/>
    <n v="33.880000000000003"/>
  </r>
  <r>
    <d v="2004-03-19T00:00:00"/>
    <x v="9"/>
    <n v="34.17"/>
  </r>
  <r>
    <d v="2004-03-26T00:00:00"/>
    <x v="9"/>
    <n v="34.19"/>
  </r>
  <r>
    <d v="2004-04-02T00:00:00"/>
    <x v="10"/>
    <n v="32.590000000000003"/>
  </r>
  <r>
    <d v="2004-04-09T00:00:00"/>
    <x v="10"/>
    <n v="31.63"/>
  </r>
  <r>
    <d v="2004-04-16T00:00:00"/>
    <x v="10"/>
    <n v="33.450000000000003"/>
  </r>
  <r>
    <d v="2004-04-23T00:00:00"/>
    <x v="10"/>
    <n v="33.26"/>
  </r>
  <r>
    <d v="2004-04-30T00:00:00"/>
    <x v="10"/>
    <n v="33.86"/>
  </r>
  <r>
    <d v="2004-05-07T00:00:00"/>
    <x v="11"/>
    <n v="36.299999999999997"/>
  </r>
  <r>
    <d v="2004-05-14T00:00:00"/>
    <x v="11"/>
    <n v="37.799999999999997"/>
  </r>
  <r>
    <d v="2004-05-21T00:00:00"/>
    <x v="11"/>
    <n v="38.74"/>
  </r>
  <r>
    <d v="2004-05-28T00:00:00"/>
    <x v="11"/>
    <n v="37.909999999999997"/>
  </r>
  <r>
    <d v="2004-06-04T00:00:00"/>
    <x v="12"/>
    <n v="37.78"/>
  </r>
  <r>
    <d v="2004-06-11T00:00:00"/>
    <x v="12"/>
    <n v="35.479999999999997"/>
  </r>
  <r>
    <d v="2004-06-18T00:00:00"/>
    <x v="12"/>
    <n v="35.1"/>
  </r>
  <r>
    <d v="2004-06-25T00:00:00"/>
    <x v="12"/>
    <n v="34.96"/>
  </r>
  <r>
    <d v="2004-07-02T00:00:00"/>
    <x v="13"/>
    <n v="33.409999999999997"/>
  </r>
  <r>
    <d v="2004-07-09T00:00:00"/>
    <x v="13"/>
    <n v="36.159999999999997"/>
  </r>
  <r>
    <d v="2004-07-16T00:00:00"/>
    <x v="13"/>
    <n v="37.479999999999997"/>
  </r>
  <r>
    <d v="2004-07-23T00:00:00"/>
    <x v="13"/>
    <n v="38.96"/>
  </r>
  <r>
    <d v="2004-07-30T00:00:00"/>
    <x v="13"/>
    <n v="40.18"/>
  </r>
  <r>
    <d v="2004-08-06T00:00:00"/>
    <x v="14"/>
    <n v="42.25"/>
  </r>
  <r>
    <d v="2004-08-13T00:00:00"/>
    <x v="14"/>
    <n v="43.53"/>
  </r>
  <r>
    <d v="2004-08-20T00:00:00"/>
    <x v="14"/>
    <n v="44.74"/>
  </r>
  <r>
    <d v="2004-08-27T00:00:00"/>
    <x v="14"/>
    <n v="43"/>
  </r>
  <r>
    <d v="2004-09-03T00:00:00"/>
    <x v="15"/>
    <n v="40.9"/>
  </r>
  <r>
    <d v="2004-09-10T00:00:00"/>
    <x v="15"/>
    <n v="41.14"/>
  </r>
  <r>
    <d v="2004-09-17T00:00:00"/>
    <x v="15"/>
    <n v="41.87"/>
  </r>
  <r>
    <d v="2004-09-24T00:00:00"/>
    <x v="15"/>
    <n v="44.12"/>
  </r>
  <r>
    <d v="2004-10-01T00:00:00"/>
    <x v="16"/>
    <n v="47.04"/>
  </r>
  <r>
    <d v="2004-10-08T00:00:00"/>
    <x v="16"/>
    <n v="47.46"/>
  </r>
  <r>
    <d v="2004-10-15T00:00:00"/>
    <x v="16"/>
    <n v="50.44"/>
  </r>
  <r>
    <d v="2004-10-22T00:00:00"/>
    <x v="16"/>
    <n v="49.91"/>
  </r>
  <r>
    <d v="2004-10-29T00:00:00"/>
    <x v="16"/>
    <n v="51.48"/>
  </r>
  <r>
    <d v="2004-11-05T00:00:00"/>
    <x v="17"/>
    <n v="46.25"/>
  </r>
  <r>
    <d v="2004-11-12T00:00:00"/>
    <x v="17"/>
    <n v="43.38"/>
  </r>
  <r>
    <d v="2004-11-19T00:00:00"/>
    <x v="17"/>
    <n v="40.53"/>
  </r>
  <r>
    <d v="2004-11-26T00:00:00"/>
    <x v="17"/>
    <n v="42.65"/>
  </r>
  <r>
    <d v="2004-12-03T00:00:00"/>
    <x v="18"/>
    <n v="42.06"/>
  </r>
  <r>
    <d v="2004-12-10T00:00:00"/>
    <x v="18"/>
    <n v="37.979999999999997"/>
  </r>
  <r>
    <d v="2004-12-17T00:00:00"/>
    <x v="18"/>
    <n v="38.21"/>
  </r>
  <r>
    <d v="2004-12-24T00:00:00"/>
    <x v="18"/>
    <n v="42.86"/>
  </r>
  <r>
    <d v="2004-12-31T00:00:00"/>
    <x v="18"/>
    <n v="39.43"/>
  </r>
  <r>
    <d v="2005-01-07T00:00:00"/>
    <x v="19"/>
    <n v="41.39"/>
  </r>
  <r>
    <d v="2005-01-14T00:00:00"/>
    <x v="19"/>
    <n v="43.84"/>
  </r>
  <r>
    <d v="2005-01-21T00:00:00"/>
    <x v="19"/>
    <n v="44.92"/>
  </r>
  <r>
    <d v="2005-01-28T00:00:00"/>
    <x v="19"/>
    <n v="46.09"/>
  </r>
  <r>
    <d v="2005-02-04T00:00:00"/>
    <x v="20"/>
    <n v="44.28"/>
  </r>
  <r>
    <d v="2005-02-11T00:00:00"/>
    <x v="20"/>
    <n v="43.39"/>
  </r>
  <r>
    <d v="2005-02-18T00:00:00"/>
    <x v="20"/>
    <n v="44.77"/>
  </r>
  <r>
    <d v="2005-02-25T00:00:00"/>
    <x v="20"/>
    <n v="47.45"/>
  </r>
  <r>
    <d v="2005-03-04T00:00:00"/>
    <x v="21"/>
    <n v="50.74"/>
  </r>
  <r>
    <d v="2005-03-11T00:00:00"/>
    <x v="21"/>
    <n v="52.89"/>
  </r>
  <r>
    <d v="2005-03-18T00:00:00"/>
    <x v="21"/>
    <n v="53.95"/>
  </r>
  <r>
    <d v="2005-03-25T00:00:00"/>
    <x v="21"/>
    <n v="54.81"/>
  </r>
  <r>
    <d v="2005-04-01T00:00:00"/>
    <x v="22"/>
    <n v="52.15"/>
  </r>
  <r>
    <d v="2005-04-08T00:00:00"/>
    <x v="22"/>
    <n v="54.43"/>
  </r>
  <r>
    <d v="2005-04-15T00:00:00"/>
    <x v="22"/>
    <n v="51.44"/>
  </r>
  <r>
    <d v="2005-04-22T00:00:00"/>
    <x v="22"/>
    <n v="51.42"/>
  </r>
  <r>
    <d v="2005-04-29T00:00:00"/>
    <x v="22"/>
    <n v="51.88"/>
  </r>
  <r>
    <d v="2005-05-06T00:00:00"/>
    <x v="23"/>
    <n v="49.86"/>
  </r>
  <r>
    <d v="2005-05-13T00:00:00"/>
    <x v="23"/>
    <n v="49.1"/>
  </r>
  <r>
    <d v="2005-05-20T00:00:00"/>
    <x v="23"/>
    <n v="47.25"/>
  </r>
  <r>
    <d v="2005-05-27T00:00:00"/>
    <x v="23"/>
    <n v="47.95"/>
  </r>
  <r>
    <d v="2005-06-03T00:00:00"/>
    <x v="24"/>
    <n v="51.21"/>
  </r>
  <r>
    <d v="2005-06-10T00:00:00"/>
    <x v="24"/>
    <n v="53.26"/>
  </r>
  <r>
    <d v="2005-06-17T00:00:00"/>
    <x v="24"/>
    <n v="53.57"/>
  </r>
  <r>
    <d v="2005-06-24T00:00:00"/>
    <x v="24"/>
    <n v="56.73"/>
  </r>
  <r>
    <d v="2005-07-01T00:00:00"/>
    <x v="25"/>
    <n v="56.81"/>
  </r>
  <r>
    <d v="2005-07-08T00:00:00"/>
    <x v="25"/>
    <n v="57.73"/>
  </r>
  <r>
    <d v="2005-07-15T00:00:00"/>
    <x v="25"/>
    <n v="57.63"/>
  </r>
  <r>
    <d v="2005-07-22T00:00:00"/>
    <x v="25"/>
    <n v="56.56"/>
  </r>
  <r>
    <d v="2005-07-29T00:00:00"/>
    <x v="25"/>
    <n v="57.39"/>
  </r>
  <r>
    <d v="2005-08-05T00:00:00"/>
    <x v="26"/>
    <n v="59.97"/>
  </r>
  <r>
    <d v="2005-08-12T00:00:00"/>
    <x v="26"/>
    <n v="62.41"/>
  </r>
  <r>
    <d v="2005-08-19T00:00:00"/>
    <x v="26"/>
    <n v="65.84"/>
  </r>
  <r>
    <d v="2005-08-26T00:00:00"/>
    <x v="26"/>
    <n v="64.569999999999993"/>
  </r>
  <r>
    <d v="2005-09-02T00:00:00"/>
    <x v="27"/>
    <n v="66.34"/>
  </r>
  <r>
    <d v="2005-09-09T00:00:00"/>
    <x v="27"/>
    <n v="65.819999999999993"/>
  </r>
  <r>
    <d v="2005-09-16T00:00:00"/>
    <x v="27"/>
    <n v="62.15"/>
  </r>
  <r>
    <d v="2005-09-23T00:00:00"/>
    <x v="27"/>
    <n v="62.36"/>
  </r>
  <r>
    <d v="2005-09-30T00:00:00"/>
    <x v="27"/>
    <n v="62.47"/>
  </r>
  <r>
    <d v="2005-10-07T00:00:00"/>
    <x v="28"/>
    <n v="60.66"/>
  </r>
  <r>
    <d v="2005-10-14T00:00:00"/>
    <x v="28"/>
    <n v="58.57"/>
  </r>
  <r>
    <d v="2005-10-21T00:00:00"/>
    <x v="28"/>
    <n v="57.99"/>
  </r>
  <r>
    <d v="2005-10-28T00:00:00"/>
    <x v="28"/>
    <n v="58.3"/>
  </r>
  <r>
    <d v="2005-11-04T00:00:00"/>
    <x v="29"/>
    <n v="58.76"/>
  </r>
  <r>
    <d v="2005-11-11T00:00:00"/>
    <x v="29"/>
    <n v="57.71"/>
  </r>
  <r>
    <d v="2005-11-18T00:00:00"/>
    <x v="29"/>
    <n v="53.99"/>
  </r>
  <r>
    <d v="2005-11-25T00:00:00"/>
    <x v="29"/>
    <n v="53.57"/>
  </r>
  <r>
    <d v="2005-12-02T00:00:00"/>
    <x v="30"/>
    <n v="53.23"/>
  </r>
  <r>
    <d v="2005-12-09T00:00:00"/>
    <x v="30"/>
    <n v="55.99"/>
  </r>
  <r>
    <d v="2005-12-16T00:00:00"/>
    <x v="30"/>
    <n v="58.47"/>
  </r>
  <r>
    <d v="2005-12-23T00:00:00"/>
    <x v="30"/>
    <n v="56.82"/>
  </r>
  <r>
    <d v="2005-12-30T00:00:00"/>
    <x v="30"/>
    <n v="57.25"/>
  </r>
  <r>
    <d v="2006-01-06T00:00:00"/>
    <x v="31"/>
    <n v="60.93"/>
  </r>
  <r>
    <d v="2006-01-13T00:00:00"/>
    <x v="31"/>
    <n v="62.42"/>
  </r>
  <r>
    <d v="2006-01-20T00:00:00"/>
    <x v="31"/>
    <n v="63.09"/>
  </r>
  <r>
    <d v="2006-01-27T00:00:00"/>
    <x v="31"/>
    <n v="63.99"/>
  </r>
  <r>
    <d v="2006-02-03T00:00:00"/>
    <x v="32"/>
    <n v="64.73"/>
  </r>
  <r>
    <d v="2006-02-10T00:00:00"/>
    <x v="32"/>
    <n v="61.84"/>
  </r>
  <r>
    <d v="2006-02-17T00:00:00"/>
    <x v="32"/>
    <n v="58.41"/>
  </r>
  <r>
    <d v="2006-02-24T00:00:00"/>
    <x v="32"/>
    <n v="58.5"/>
  </r>
  <r>
    <d v="2006-03-03T00:00:00"/>
    <x v="33"/>
    <n v="60.39"/>
  </r>
  <r>
    <d v="2006-03-10T00:00:00"/>
    <x v="33"/>
    <n v="60.73"/>
  </r>
  <r>
    <d v="2006-03-17T00:00:00"/>
    <x v="33"/>
    <n v="61.39"/>
  </r>
  <r>
    <d v="2006-03-24T00:00:00"/>
    <x v="33"/>
    <n v="61.71"/>
  </r>
  <r>
    <d v="2006-03-31T00:00:00"/>
    <x v="33"/>
    <n v="64.16"/>
  </r>
  <r>
    <d v="2006-04-07T00:00:00"/>
    <x v="34"/>
    <n v="66.819999999999993"/>
  </r>
  <r>
    <d v="2006-04-14T00:00:00"/>
    <x v="34"/>
    <n v="68.28"/>
  </r>
  <r>
    <d v="2006-04-21T00:00:00"/>
    <x v="34"/>
    <n v="72.099999999999994"/>
  </r>
  <r>
    <d v="2006-04-28T00:00:00"/>
    <x v="34"/>
    <n v="73.069999999999993"/>
  </r>
  <r>
    <d v="2006-05-05T00:00:00"/>
    <x v="35"/>
    <n v="72.959999999999994"/>
  </r>
  <r>
    <d v="2006-05-12T00:00:00"/>
    <x v="35"/>
    <n v="70.47"/>
  </r>
  <r>
    <d v="2006-05-19T00:00:00"/>
    <x v="35"/>
    <n v="68.86"/>
  </r>
  <r>
    <d v="2006-05-26T00:00:00"/>
    <x v="35"/>
    <n v="67.959999999999994"/>
  </r>
  <r>
    <d v="2006-06-02T00:00:00"/>
    <x v="36"/>
    <n v="69.430000000000007"/>
  </r>
  <r>
    <d v="2006-06-09T00:00:00"/>
    <x v="36"/>
    <n v="68.06"/>
  </r>
  <r>
    <d v="2006-06-16T00:00:00"/>
    <x v="36"/>
    <n v="66.83"/>
  </r>
  <r>
    <d v="2006-06-23T00:00:00"/>
    <x v="36"/>
    <n v="67.239999999999995"/>
  </r>
  <r>
    <d v="2006-06-30T00:00:00"/>
    <x v="36"/>
    <n v="71.099999999999994"/>
  </r>
  <r>
    <d v="2006-07-07T00:00:00"/>
    <x v="37"/>
    <n v="73.260000000000005"/>
  </r>
  <r>
    <d v="2006-07-14T00:00:00"/>
    <x v="37"/>
    <n v="73.78"/>
  </r>
  <r>
    <d v="2006-07-21T00:00:00"/>
    <x v="37"/>
    <n v="74.239999999999995"/>
  </r>
  <r>
    <d v="2006-07-28T00:00:00"/>
    <x v="37"/>
    <n v="73.39"/>
  </r>
  <r>
    <d v="2006-08-04T00:00:00"/>
    <x v="38"/>
    <n v="75.78"/>
  </r>
  <r>
    <d v="2006-08-11T00:00:00"/>
    <x v="38"/>
    <n v="77.33"/>
  </r>
  <r>
    <d v="2006-08-18T00:00:00"/>
    <x v="38"/>
    <n v="73.37"/>
  </r>
  <r>
    <d v="2006-08-25T00:00:00"/>
    <x v="38"/>
    <n v="71.510000000000005"/>
  </r>
  <r>
    <d v="2006-09-01T00:00:00"/>
    <x v="39"/>
    <n v="68.09"/>
  </r>
  <r>
    <d v="2006-09-08T00:00:00"/>
    <x v="39"/>
    <n v="65.64"/>
  </r>
  <r>
    <d v="2006-09-15T00:00:00"/>
    <x v="39"/>
    <n v="62.97"/>
  </r>
  <r>
    <d v="2006-09-22T00:00:00"/>
    <x v="39"/>
    <n v="60.49"/>
  </r>
  <r>
    <d v="2006-09-29T00:00:00"/>
    <x v="39"/>
    <n v="58.72"/>
  </r>
  <r>
    <d v="2006-10-06T00:00:00"/>
    <x v="40"/>
    <n v="57.89"/>
  </r>
  <r>
    <d v="2006-10-13T00:00:00"/>
    <x v="40"/>
    <n v="57.79"/>
  </r>
  <r>
    <d v="2006-10-20T00:00:00"/>
    <x v="40"/>
    <n v="57.67"/>
  </r>
  <r>
    <d v="2006-10-27T00:00:00"/>
    <x v="40"/>
    <n v="57.66"/>
  </r>
  <r>
    <d v="2006-11-03T00:00:00"/>
    <x v="41"/>
    <n v="57.74"/>
  </r>
  <r>
    <d v="2006-11-10T00:00:00"/>
    <x v="41"/>
    <n v="59.33"/>
  </r>
  <r>
    <d v="2006-11-17T00:00:00"/>
    <x v="41"/>
    <n v="58.46"/>
  </r>
  <r>
    <d v="2006-11-24T00:00:00"/>
    <x v="41"/>
    <n v="58.42"/>
  </r>
  <r>
    <d v="2006-12-01T00:00:00"/>
    <x v="42"/>
    <n v="61.83"/>
  </r>
  <r>
    <d v="2006-12-08T00:00:00"/>
    <x v="42"/>
    <n v="64.37"/>
  </r>
  <r>
    <d v="2006-12-15T00:00:00"/>
    <x v="42"/>
    <n v="62.34"/>
  </r>
  <r>
    <d v="2006-12-22T00:00:00"/>
    <x v="42"/>
    <n v="62.44"/>
  </r>
  <r>
    <d v="2006-12-29T00:00:00"/>
    <x v="42"/>
    <n v="60.5"/>
  </r>
  <r>
    <d v="2007-01-05T00:00:00"/>
    <x v="43"/>
    <n v="56.66"/>
  </r>
  <r>
    <d v="2007-01-12T00:00:00"/>
    <x v="43"/>
    <n v="51.82"/>
  </r>
  <r>
    <d v="2007-01-19T00:00:00"/>
    <x v="43"/>
    <n v="50.98"/>
  </r>
  <r>
    <d v="2007-01-26T00:00:00"/>
    <x v="43"/>
    <n v="53.8"/>
  </r>
  <r>
    <d v="2007-02-02T00:00:00"/>
    <x v="44"/>
    <n v="55.7"/>
  </r>
  <r>
    <d v="2007-02-09T00:00:00"/>
    <x v="44"/>
    <n v="57.45"/>
  </r>
  <r>
    <d v="2007-02-16T00:00:00"/>
    <x v="44"/>
    <n v="55.85"/>
  </r>
  <r>
    <d v="2007-02-23T00:00:00"/>
    <x v="44"/>
    <n v="57.2"/>
  </r>
  <r>
    <d v="2007-03-02T00:00:00"/>
    <x v="45"/>
    <n v="60.87"/>
  </r>
  <r>
    <d v="2007-03-09T00:00:00"/>
    <x v="45"/>
    <n v="60.74"/>
  </r>
  <r>
    <d v="2007-03-16T00:00:00"/>
    <x v="45"/>
    <n v="60.69"/>
  </r>
  <r>
    <d v="2007-03-23T00:00:00"/>
    <x v="45"/>
    <n v="60.85"/>
  </r>
  <r>
    <d v="2007-03-30T00:00:00"/>
    <x v="45"/>
    <n v="64.98"/>
  </r>
  <r>
    <d v="2007-04-06T00:00:00"/>
    <x v="46"/>
    <n v="68.569999999999993"/>
  </r>
  <r>
    <d v="2007-04-13T00:00:00"/>
    <x v="46"/>
    <n v="67.849999999999994"/>
  </r>
  <r>
    <d v="2007-04-20T00:00:00"/>
    <x v="46"/>
    <n v="66.78"/>
  </r>
  <r>
    <d v="2007-04-27T00:00:00"/>
    <x v="46"/>
    <n v="67.13"/>
  </r>
  <r>
    <d v="2007-05-04T00:00:00"/>
    <x v="47"/>
    <n v="66.92"/>
  </r>
  <r>
    <d v="2007-05-11T00:00:00"/>
    <x v="47"/>
    <n v="66.92"/>
  </r>
  <r>
    <d v="2007-05-18T00:00:00"/>
    <x v="47"/>
    <n v="66.92"/>
  </r>
  <r>
    <d v="2007-05-25T00:00:00"/>
    <x v="47"/>
    <n v="70.319999999999993"/>
  </r>
  <r>
    <d v="2007-06-01T00:00:00"/>
    <x v="48"/>
    <n v="68.91"/>
  </r>
  <r>
    <d v="2007-06-08T00:00:00"/>
    <x v="48"/>
    <n v="70.7"/>
  </r>
  <r>
    <d v="2007-06-15T00:00:00"/>
    <x v="48"/>
    <n v="69.569999999999993"/>
  </r>
  <r>
    <d v="2007-06-22T00:00:00"/>
    <x v="48"/>
    <n v="72.05"/>
  </r>
  <r>
    <d v="2007-06-29T00:00:00"/>
    <x v="48"/>
    <n v="71.69"/>
  </r>
  <r>
    <d v="2007-07-06T00:00:00"/>
    <x v="49"/>
    <n v="72.75"/>
  </r>
  <r>
    <d v="2007-07-13T00:00:00"/>
    <x v="49"/>
    <n v="76.900000000000006"/>
  </r>
  <r>
    <d v="2007-07-20T00:00:00"/>
    <x v="49"/>
    <n v="78.349999999999994"/>
  </r>
  <r>
    <d v="2007-07-27T00:00:00"/>
    <x v="49"/>
    <n v="77.22"/>
  </r>
  <r>
    <d v="2007-08-03T00:00:00"/>
    <x v="50"/>
    <n v="76.53"/>
  </r>
  <r>
    <d v="2007-08-10T00:00:00"/>
    <x v="50"/>
    <n v="71.87"/>
  </r>
  <r>
    <d v="2007-08-17T00:00:00"/>
    <x v="50"/>
    <n v="69.790000000000006"/>
  </r>
  <r>
    <d v="2007-08-24T00:00:00"/>
    <x v="50"/>
    <n v="68.540000000000006"/>
  </r>
  <r>
    <d v="2007-08-31T00:00:00"/>
    <x v="50"/>
    <n v="70.22"/>
  </r>
  <r>
    <d v="2007-09-07T00:00:00"/>
    <x v="51"/>
    <n v="74.27"/>
  </r>
  <r>
    <d v="2007-09-14T00:00:00"/>
    <x v="51"/>
    <n v="76.14"/>
  </r>
  <r>
    <d v="2007-09-21T00:00:00"/>
    <x v="51"/>
    <n v="77.459999999999994"/>
  </r>
  <r>
    <d v="2007-09-28T00:00:00"/>
    <x v="51"/>
    <n v="77.959999999999994"/>
  </r>
  <r>
    <d v="2007-10-05T00:00:00"/>
    <x v="52"/>
    <n v="78.069999999999993"/>
  </r>
  <r>
    <d v="2007-10-12T00:00:00"/>
    <x v="52"/>
    <n v="78.66"/>
  </r>
  <r>
    <d v="2007-10-19T00:00:00"/>
    <x v="52"/>
    <n v="83.61"/>
  </r>
  <r>
    <d v="2007-10-26T00:00:00"/>
    <x v="52"/>
    <n v="84.14"/>
  </r>
  <r>
    <d v="2007-11-02T00:00:00"/>
    <x v="53"/>
    <n v="89.4"/>
  </r>
  <r>
    <d v="2007-11-09T00:00:00"/>
    <x v="53"/>
    <n v="93.52"/>
  </r>
  <r>
    <d v="2007-11-16T00:00:00"/>
    <x v="53"/>
    <n v="90.77"/>
  </r>
  <r>
    <d v="2007-11-23T00:00:00"/>
    <x v="53"/>
    <n v="94.7"/>
  </r>
  <r>
    <d v="2007-11-30T00:00:00"/>
    <x v="53"/>
    <n v="94.79"/>
  </r>
  <r>
    <d v="2007-12-07T00:00:00"/>
    <x v="54"/>
    <n v="90.63"/>
  </r>
  <r>
    <d v="2007-12-14T00:00:00"/>
    <x v="54"/>
    <n v="91.43"/>
  </r>
  <r>
    <d v="2007-12-21T00:00:00"/>
    <x v="54"/>
    <n v="92.49"/>
  </r>
  <r>
    <d v="2007-12-28T00:00:00"/>
    <x v="54"/>
    <n v="93.25"/>
  </r>
  <r>
    <d v="2008-01-04T00:00:00"/>
    <x v="55"/>
    <n v="98.42"/>
  </r>
  <r>
    <d v="2008-01-11T00:00:00"/>
    <x v="55"/>
    <n v="97.82"/>
  </r>
  <r>
    <d v="2008-01-18T00:00:00"/>
    <x v="55"/>
    <n v="91.96"/>
  </r>
  <r>
    <d v="2008-01-25T00:00:00"/>
    <x v="55"/>
    <n v="89.68"/>
  </r>
  <r>
    <d v="2008-02-01T00:00:00"/>
    <x v="56"/>
    <n v="93.15"/>
  </r>
  <r>
    <d v="2008-02-08T00:00:00"/>
    <x v="56"/>
    <n v="91.52"/>
  </r>
  <r>
    <d v="2008-02-15T00:00:00"/>
    <x v="56"/>
    <n v="95.41"/>
  </r>
  <r>
    <d v="2008-02-22T00:00:00"/>
    <x v="56"/>
    <n v="98.83"/>
  </r>
  <r>
    <d v="2008-02-29T00:00:00"/>
    <x v="56"/>
    <n v="99.69"/>
  </r>
  <r>
    <d v="2008-03-07T00:00:00"/>
    <x v="57"/>
    <n v="102.3"/>
  </r>
  <r>
    <d v="2008-03-14T00:00:00"/>
    <x v="57"/>
    <n v="107.94"/>
  </r>
  <r>
    <d v="2008-03-21T00:00:00"/>
    <x v="57"/>
    <n v="106.21"/>
  </r>
  <r>
    <d v="2008-03-28T00:00:00"/>
    <x v="57"/>
    <n v="103.99"/>
  </r>
  <r>
    <d v="2008-04-04T00:00:00"/>
    <x v="58"/>
    <n v="101.35"/>
  </r>
  <r>
    <d v="2008-04-11T00:00:00"/>
    <x v="58"/>
    <n v="107"/>
  </r>
  <r>
    <d v="2008-04-18T00:00:00"/>
    <x v="58"/>
    <n v="111.44"/>
  </r>
  <r>
    <d v="2008-04-25T00:00:00"/>
    <x v="58"/>
    <n v="114.64"/>
  </r>
  <r>
    <d v="2008-05-02T00:00:00"/>
    <x v="59"/>
    <n v="113.52"/>
  </r>
  <r>
    <d v="2008-05-09T00:00:00"/>
    <x v="59"/>
    <n v="118.77"/>
  </r>
  <r>
    <d v="2008-05-16T00:00:00"/>
    <x v="59"/>
    <n v="123.45"/>
  </r>
  <r>
    <d v="2008-05-23T00:00:00"/>
    <x v="59"/>
    <n v="126.33"/>
  </r>
  <r>
    <d v="2008-05-30T00:00:00"/>
    <x v="59"/>
    <n v="130.13"/>
  </r>
  <r>
    <d v="2008-06-06T00:00:00"/>
    <x v="60"/>
    <n v="125.47"/>
  </r>
  <r>
    <d v="2008-06-13T00:00:00"/>
    <x v="60"/>
    <n v="134.87"/>
  </r>
  <r>
    <d v="2008-06-20T00:00:00"/>
    <x v="60"/>
    <n v="133.85"/>
  </r>
  <r>
    <d v="2008-06-27T00:00:00"/>
    <x v="60"/>
    <n v="135.97999999999999"/>
  </r>
  <r>
    <d v="2008-07-04T00:00:00"/>
    <x v="61"/>
    <n v="142.44999999999999"/>
  </r>
  <r>
    <d v="2008-07-11T00:00:00"/>
    <x v="61"/>
    <n v="137.81"/>
  </r>
  <r>
    <d v="2008-07-18T00:00:00"/>
    <x v="61"/>
    <n v="139.34"/>
  </r>
  <r>
    <d v="2008-07-25T00:00:00"/>
    <x v="61"/>
    <n v="129.16"/>
  </r>
  <r>
    <d v="2008-08-01T00:00:00"/>
    <x v="62"/>
    <n v="125.29"/>
  </r>
  <r>
    <d v="2008-08-08T00:00:00"/>
    <x v="62"/>
    <n v="120.15"/>
  </r>
  <r>
    <d v="2008-08-15T00:00:00"/>
    <x v="62"/>
    <n v="114.01"/>
  </r>
  <r>
    <d v="2008-08-22T00:00:00"/>
    <x v="62"/>
    <n v="110.1"/>
  </r>
  <r>
    <d v="2008-08-29T00:00:00"/>
    <x v="62"/>
    <n v="115.11"/>
  </r>
  <r>
    <d v="2008-09-05T00:00:00"/>
    <x v="63"/>
    <n v="108.46"/>
  </r>
  <r>
    <d v="2008-09-12T00:00:00"/>
    <x v="63"/>
    <n v="101.61"/>
  </r>
  <r>
    <d v="2008-09-19T00:00:00"/>
    <x v="63"/>
    <n v="92.89"/>
  </r>
  <r>
    <d v="2008-09-26T00:00:00"/>
    <x v="63"/>
    <n v="101.41"/>
  </r>
  <r>
    <d v="2008-10-03T00:00:00"/>
    <x v="64"/>
    <n v="96.2"/>
  </r>
  <r>
    <d v="2008-10-10T00:00:00"/>
    <x v="64"/>
    <n v="83.8"/>
  </r>
  <r>
    <d v="2008-10-17T00:00:00"/>
    <x v="64"/>
    <n v="71.95"/>
  </r>
  <r>
    <d v="2008-10-24T00:00:00"/>
    <x v="64"/>
    <n v="65.540000000000006"/>
  </r>
  <r>
    <d v="2008-10-31T00:00:00"/>
    <x v="64"/>
    <n v="60.71"/>
  </r>
  <r>
    <d v="2008-11-07T00:00:00"/>
    <x v="65"/>
    <n v="60.45"/>
  </r>
  <r>
    <d v="2008-11-14T00:00:00"/>
    <x v="65"/>
    <n v="53.32"/>
  </r>
  <r>
    <d v="2008-11-21T00:00:00"/>
    <x v="65"/>
    <n v="49.15"/>
  </r>
  <r>
    <d v="2008-11-28T00:00:00"/>
    <x v="65"/>
    <n v="48.96"/>
  </r>
  <r>
    <d v="2008-12-05T00:00:00"/>
    <x v="66"/>
    <n v="45.15"/>
  </r>
  <r>
    <d v="2008-12-12T00:00:00"/>
    <x v="66"/>
    <n v="41.17"/>
  </r>
  <r>
    <d v="2008-12-19T00:00:00"/>
    <x v="66"/>
    <n v="42.68"/>
  </r>
  <r>
    <d v="2008-12-26T00:00:00"/>
    <x v="66"/>
    <n v="36.31"/>
  </r>
  <r>
    <d v="2009-01-02T00:00:00"/>
    <x v="67"/>
    <n v="34.33"/>
  </r>
  <r>
    <d v="2009-01-09T00:00:00"/>
    <x v="67"/>
    <n v="44.52"/>
  </r>
  <r>
    <d v="2009-01-16T00:00:00"/>
    <x v="67"/>
    <n v="42.37"/>
  </r>
  <r>
    <d v="2009-01-23T00:00:00"/>
    <x v="67"/>
    <n v="44.01"/>
  </r>
  <r>
    <d v="2009-01-30T00:00:00"/>
    <x v="67"/>
    <n v="43.8"/>
  </r>
  <r>
    <d v="2009-02-06T00:00:00"/>
    <x v="68"/>
    <n v="43.63"/>
  </r>
  <r>
    <d v="2009-02-13T00:00:00"/>
    <x v="68"/>
    <n v="45.17"/>
  </r>
  <r>
    <d v="2009-02-20T00:00:00"/>
    <x v="68"/>
    <n v="42.29"/>
  </r>
  <r>
    <d v="2009-02-27T00:00:00"/>
    <x v="68"/>
    <n v="41.97"/>
  </r>
  <r>
    <d v="2009-03-06T00:00:00"/>
    <x v="69"/>
    <n v="44.16"/>
  </r>
  <r>
    <d v="2009-03-13T00:00:00"/>
    <x v="69"/>
    <n v="44.04"/>
  </r>
  <r>
    <d v="2009-03-20T00:00:00"/>
    <x v="69"/>
    <n v="45.8"/>
  </r>
  <r>
    <d v="2009-03-27T00:00:00"/>
    <x v="69"/>
    <n v="51.19"/>
  </r>
  <r>
    <d v="2009-04-03T00:00:00"/>
    <x v="70"/>
    <n v="48.58"/>
  </r>
  <r>
    <d v="2009-04-10T00:00:00"/>
    <x v="70"/>
    <n v="51.4"/>
  </r>
  <r>
    <d v="2009-04-17T00:00:00"/>
    <x v="70"/>
    <n v="51.7"/>
  </r>
  <r>
    <d v="2009-04-24T00:00:00"/>
    <x v="70"/>
    <n v="49.16"/>
  </r>
  <r>
    <d v="2009-05-01T00:00:00"/>
    <x v="71"/>
    <n v="49.78"/>
  </r>
  <r>
    <d v="2009-05-08T00:00:00"/>
    <x v="71"/>
    <n v="53.89"/>
  </r>
  <r>
    <d v="2009-05-15T00:00:00"/>
    <x v="71"/>
    <n v="56.5"/>
  </r>
  <r>
    <d v="2009-05-22T00:00:00"/>
    <x v="71"/>
    <n v="57.63"/>
  </r>
  <r>
    <d v="2009-05-29T00:00:00"/>
    <x v="71"/>
    <n v="60.59"/>
  </r>
  <r>
    <d v="2009-06-05T00:00:00"/>
    <x v="72"/>
    <n v="66.55"/>
  </r>
  <r>
    <d v="2009-06-12T00:00:00"/>
    <x v="72"/>
    <n v="69.41"/>
  </r>
  <r>
    <d v="2009-06-19T00:00:00"/>
    <x v="72"/>
    <n v="69.7"/>
  </r>
  <r>
    <d v="2009-06-26T00:00:00"/>
    <x v="72"/>
    <n v="68.52"/>
  </r>
  <r>
    <d v="2009-07-03T00:00:00"/>
    <x v="73"/>
    <n v="67.959999999999994"/>
  </r>
  <r>
    <d v="2009-07-10T00:00:00"/>
    <x v="73"/>
    <n v="61.58"/>
  </r>
  <r>
    <d v="2009-07-17T00:00:00"/>
    <x v="73"/>
    <n v="60.25"/>
  </r>
  <r>
    <d v="2009-07-24T00:00:00"/>
    <x v="73"/>
    <n v="65.67"/>
  </r>
  <r>
    <d v="2009-07-31T00:00:00"/>
    <x v="73"/>
    <n v="68.59"/>
  </r>
  <r>
    <d v="2009-08-07T00:00:00"/>
    <x v="74"/>
    <n v="72.89"/>
  </r>
  <r>
    <d v="2009-08-14T00:00:00"/>
    <x v="74"/>
    <n v="73.14"/>
  </r>
  <r>
    <d v="2009-08-21T00:00:00"/>
    <x v="74"/>
    <n v="71.42"/>
  </r>
  <r>
    <d v="2009-08-28T00:00:00"/>
    <x v="74"/>
    <n v="72.22"/>
  </r>
  <r>
    <d v="2009-09-04T00:00:00"/>
    <x v="75"/>
    <n v="68.94"/>
  </r>
  <r>
    <d v="2009-09-11T00:00:00"/>
    <x v="75"/>
    <n v="68.56"/>
  </r>
  <r>
    <d v="2009-09-18T00:00:00"/>
    <x v="75"/>
    <n v="68.22"/>
  </r>
  <r>
    <d v="2009-09-25T00:00:00"/>
    <x v="75"/>
    <n v="67.28"/>
  </r>
  <r>
    <d v="2009-10-02T00:00:00"/>
    <x v="76"/>
    <n v="65.45"/>
  </r>
  <r>
    <d v="2009-10-09T00:00:00"/>
    <x v="76"/>
    <n v="67.290000000000006"/>
  </r>
  <r>
    <d v="2009-10-16T00:00:00"/>
    <x v="76"/>
    <n v="71.47"/>
  </r>
  <r>
    <d v="2009-10-23T00:00:00"/>
    <x v="76"/>
    <n v="76.760000000000005"/>
  </r>
  <r>
    <d v="2009-10-30T00:00:00"/>
    <x v="76"/>
    <n v="76.8"/>
  </r>
  <r>
    <d v="2009-11-06T00:00:00"/>
    <x v="77"/>
    <n v="76.53"/>
  </r>
  <r>
    <d v="2009-11-13T00:00:00"/>
    <x v="77"/>
    <n v="76.599999999999994"/>
  </r>
  <r>
    <d v="2009-11-20T00:00:00"/>
    <x v="77"/>
    <n v="77"/>
  </r>
  <r>
    <d v="2009-11-27T00:00:00"/>
    <x v="77"/>
    <n v="76.47"/>
  </r>
  <r>
    <d v="2009-12-04T00:00:00"/>
    <x v="78"/>
    <n v="77.239999999999995"/>
  </r>
  <r>
    <d v="2009-12-11T00:00:00"/>
    <x v="78"/>
    <n v="74.7"/>
  </r>
  <r>
    <d v="2009-12-18T00:00:00"/>
    <x v="78"/>
    <n v="71.48"/>
  </r>
  <r>
    <d v="2009-12-25T00:00:00"/>
    <x v="78"/>
    <n v="72.91"/>
  </r>
  <r>
    <d v="2010-01-01T00:00:00"/>
    <x v="79"/>
    <n v="77.27"/>
  </r>
  <r>
    <d v="2010-01-08T00:00:00"/>
    <x v="79"/>
    <n v="79.94"/>
  </r>
  <r>
    <d v="2010-01-15T00:00:00"/>
    <x v="79"/>
    <n v="78.88"/>
  </r>
  <r>
    <d v="2010-01-22T00:00:00"/>
    <x v="79"/>
    <n v="75.61"/>
  </r>
  <r>
    <d v="2010-01-29T00:00:00"/>
    <x v="79"/>
    <n v="72.319999999999993"/>
  </r>
  <r>
    <d v="2010-02-05T00:00:00"/>
    <x v="80"/>
    <n v="73.05"/>
  </r>
  <r>
    <d v="2010-02-12T00:00:00"/>
    <x v="80"/>
    <n v="70.52"/>
  </r>
  <r>
    <d v="2010-02-19T00:00:00"/>
    <x v="80"/>
    <n v="73.75"/>
  </r>
  <r>
    <d v="2010-02-26T00:00:00"/>
    <x v="80"/>
    <n v="76.41"/>
  </r>
  <r>
    <d v="2010-03-05T00:00:00"/>
    <x v="81"/>
    <n v="77.41"/>
  </r>
  <r>
    <d v="2010-03-12T00:00:00"/>
    <x v="81"/>
    <n v="79.31"/>
  </r>
  <r>
    <d v="2010-03-19T00:00:00"/>
    <x v="81"/>
    <n v="79.349999999999994"/>
  </r>
  <r>
    <d v="2010-03-26T00:00:00"/>
    <x v="81"/>
    <n v="78.680000000000007"/>
  </r>
  <r>
    <d v="2010-04-02T00:00:00"/>
    <x v="82"/>
    <n v="80.099999999999994"/>
  </r>
  <r>
    <d v="2010-04-09T00:00:00"/>
    <x v="82"/>
    <n v="83.53"/>
  </r>
  <r>
    <d v="2010-04-16T00:00:00"/>
    <x v="82"/>
    <n v="84.91"/>
  </r>
  <r>
    <d v="2010-04-23T00:00:00"/>
    <x v="82"/>
    <n v="84.08"/>
  </r>
  <r>
    <d v="2010-04-30T00:00:00"/>
    <x v="82"/>
    <n v="86.16"/>
  </r>
  <r>
    <d v="2010-05-07T00:00:00"/>
    <x v="83"/>
    <n v="83.21"/>
  </r>
  <r>
    <d v="2010-05-14T00:00:00"/>
    <x v="83"/>
    <n v="78.849999999999994"/>
  </r>
  <r>
    <d v="2010-05-21T00:00:00"/>
    <x v="83"/>
    <n v="72.94"/>
  </r>
  <r>
    <d v="2010-05-28T00:00:00"/>
    <x v="83"/>
    <n v="70.06"/>
  </r>
  <r>
    <d v="2010-06-04T00:00:00"/>
    <x v="84"/>
    <n v="73.260000000000005"/>
  </r>
  <r>
    <d v="2010-06-11T00:00:00"/>
    <x v="84"/>
    <n v="72.44"/>
  </r>
  <r>
    <d v="2010-06-18T00:00:00"/>
    <x v="84"/>
    <n v="75.77"/>
  </r>
  <r>
    <d v="2010-06-25T00:00:00"/>
    <x v="84"/>
    <n v="76.95"/>
  </r>
  <r>
    <d v="2010-07-02T00:00:00"/>
    <x v="85"/>
    <n v="74.959999999999994"/>
  </r>
  <r>
    <d v="2010-07-09T00:00:00"/>
    <x v="85"/>
    <n v="72.680000000000007"/>
  </r>
  <r>
    <d v="2010-07-16T00:00:00"/>
    <x v="85"/>
    <n v="76.03"/>
  </r>
  <r>
    <d v="2010-07-23T00:00:00"/>
    <x v="85"/>
    <n v="77.069999999999993"/>
  </r>
  <r>
    <d v="2010-07-30T00:00:00"/>
    <x v="85"/>
    <n v="77.989999999999995"/>
  </r>
  <r>
    <d v="2010-08-06T00:00:00"/>
    <x v="86"/>
    <n v="83.7"/>
  </r>
  <r>
    <d v="2010-08-13T00:00:00"/>
    <x v="86"/>
    <n v="80.64"/>
  </r>
  <r>
    <d v="2010-08-20T00:00:00"/>
    <x v="86"/>
    <n v="76.400000000000006"/>
  </r>
  <r>
    <d v="2010-08-27T00:00:00"/>
    <x v="86"/>
    <n v="73.78"/>
  </r>
  <r>
    <d v="2010-09-03T00:00:00"/>
    <x v="87"/>
    <n v="76.489999999999995"/>
  </r>
  <r>
    <d v="2010-09-10T00:00:00"/>
    <x v="87"/>
    <n v="77.260000000000005"/>
  </r>
  <r>
    <d v="2010-09-17T00:00:00"/>
    <x v="87"/>
    <n v="79.13"/>
  </r>
  <r>
    <d v="2010-09-24T00:00:00"/>
    <x v="87"/>
    <n v="78.849999999999994"/>
  </r>
  <r>
    <d v="2010-10-01T00:00:00"/>
    <x v="88"/>
    <n v="79.88"/>
  </r>
  <r>
    <d v="2010-10-08T00:00:00"/>
    <x v="88"/>
    <n v="84.51"/>
  </r>
  <r>
    <d v="2010-10-15T00:00:00"/>
    <x v="88"/>
    <n v="84.49"/>
  </r>
  <r>
    <d v="2010-10-22T00:00:00"/>
    <x v="88"/>
    <n v="82.9"/>
  </r>
  <r>
    <d v="2010-10-29T00:00:00"/>
    <x v="88"/>
    <n v="82.84"/>
  </r>
  <r>
    <d v="2010-11-05T00:00:00"/>
    <x v="89"/>
    <n v="85.4"/>
  </r>
  <r>
    <d v="2010-11-12T00:00:00"/>
    <x v="89"/>
    <n v="88.05"/>
  </r>
  <r>
    <d v="2010-11-19T00:00:00"/>
    <x v="89"/>
    <n v="85.1"/>
  </r>
  <r>
    <d v="2010-11-26T00:00:00"/>
    <x v="89"/>
    <n v="83.68"/>
  </r>
  <r>
    <d v="2010-12-03T00:00:00"/>
    <x v="90"/>
    <n v="87.18"/>
  </r>
  <r>
    <d v="2010-12-10T00:00:00"/>
    <x v="90"/>
    <n v="91.17"/>
  </r>
  <r>
    <d v="2010-12-17T00:00:00"/>
    <x v="90"/>
    <n v="91.33"/>
  </r>
  <r>
    <d v="2010-12-24T00:00:00"/>
    <x v="90"/>
    <n v="93.75"/>
  </r>
  <r>
    <d v="2010-12-31T00:00:00"/>
    <x v="90"/>
    <n v="94.28"/>
  </r>
  <r>
    <d v="2011-01-07T00:00:00"/>
    <x v="91"/>
    <n v="95.4"/>
  </r>
  <r>
    <d v="2011-01-14T00:00:00"/>
    <x v="91"/>
    <n v="98.11"/>
  </r>
  <r>
    <d v="2011-01-21T00:00:00"/>
    <x v="91"/>
    <n v="98.98"/>
  </r>
  <r>
    <d v="2011-01-28T00:00:00"/>
    <x v="91"/>
    <n v="96.86"/>
  </r>
  <r>
    <d v="2011-02-04T00:00:00"/>
    <x v="92"/>
    <n v="99.7"/>
  </r>
  <r>
    <d v="2011-02-11T00:00:00"/>
    <x v="92"/>
    <n v="98.98"/>
  </r>
  <r>
    <d v="2011-02-18T00:00:00"/>
    <x v="92"/>
    <n v="101.57"/>
  </r>
  <r>
    <m/>
    <x v="93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04">
  <r>
    <d v="2003-06-09T00:00:00"/>
    <x v="0"/>
    <n v="74.590283999999997"/>
    <n v="45.82"/>
    <n v="17.5"/>
    <n v="63.481092765957442"/>
    <n v="17.661092765957441"/>
  </r>
  <r>
    <d v="2003-06-16T00:00:00"/>
    <x v="0"/>
    <n v="74.469143000000003"/>
    <n v="45.82"/>
    <n v="17.5"/>
    <n v="63.37799404255319"/>
    <n v="17.55799404255319"/>
  </r>
  <r>
    <d v="2003-06-23T00:00:00"/>
    <x v="0"/>
    <n v="74.423565999999994"/>
    <n v="45.82"/>
    <n v="17.5"/>
    <n v="63.33920510638297"/>
    <n v="17.519205106382969"/>
  </r>
  <r>
    <d v="2003-06-30T00:00:00"/>
    <x v="0"/>
    <n v="74.352420999999993"/>
    <n v="45.82"/>
    <n v="17.5"/>
    <n v="63.278656170212756"/>
    <n v="17.458656170212755"/>
  </r>
  <r>
    <d v="2003-07-07T00:00:00"/>
    <x v="1"/>
    <n v="74.283737000000002"/>
    <n v="45.82"/>
    <n v="17.5"/>
    <n v="63.22020170212766"/>
    <n v="17.40020170212766"/>
  </r>
  <r>
    <d v="2003-07-14T00:00:00"/>
    <x v="1"/>
    <n v="74.206576999999996"/>
    <n v="45.82"/>
    <n v="17.5"/>
    <n v="63.154533617021272"/>
    <n v="17.334533617021272"/>
  </r>
  <r>
    <d v="2003-07-21T00:00:00"/>
    <x v="1"/>
    <n v="75.065240000000003"/>
    <n v="45.82"/>
    <n v="17.5"/>
    <n v="63.885310638297874"/>
    <n v="18.065310638297873"/>
  </r>
  <r>
    <d v="2003-07-28T00:00:00"/>
    <x v="1"/>
    <n v="75.10085500000001"/>
    <n v="45.82"/>
    <n v="17.5"/>
    <n v="63.915621276595751"/>
    <n v="18.09562127659575"/>
  </r>
  <r>
    <d v="2003-08-04T00:00:00"/>
    <x v="2"/>
    <n v="75.124384000000006"/>
    <n v="45.82"/>
    <n v="17.5"/>
    <n v="63.935645957446809"/>
    <n v="18.115645957446809"/>
  </r>
  <r>
    <d v="2003-08-11T00:00:00"/>
    <x v="2"/>
    <n v="75.444516000000007"/>
    <n v="45.82"/>
    <n v="17.5"/>
    <n v="64.208098723404262"/>
    <n v="18.388098723404262"/>
  </r>
  <r>
    <d v="2003-08-18T00:00:00"/>
    <x v="2"/>
    <n v="75.808947999999987"/>
    <n v="45.82"/>
    <n v="17.5"/>
    <n v="64.518253617021259"/>
    <n v="18.698253617021258"/>
  </r>
  <r>
    <d v="2003-08-26T00:00:00"/>
    <x v="2"/>
    <n v="76.053010999999998"/>
    <n v="45.82"/>
    <n v="17.5"/>
    <n v="64.725966808510634"/>
    <n v="18.905966808510634"/>
  </r>
  <r>
    <d v="2003-09-01T00:00:00"/>
    <x v="3"/>
    <n v="76.125859999999989"/>
    <n v="45.82"/>
    <n v="17.5"/>
    <n v="64.787965957446801"/>
    <n v="18.9679659574468"/>
  </r>
  <r>
    <d v="2003-09-08T00:00:00"/>
    <x v="3"/>
    <n v="76.226190000000003"/>
    <n v="45.82"/>
    <n v="17.5"/>
    <n v="64.873353191489358"/>
    <n v="19.053353191489357"/>
  </r>
  <r>
    <d v="2003-09-15T00:00:00"/>
    <x v="3"/>
    <n v="76.196424999999991"/>
    <n v="45.82"/>
    <n v="17.5"/>
    <n v="64.84802127659573"/>
    <n v="19.02802127659573"/>
  </r>
  <r>
    <d v="2003-09-22T00:00:00"/>
    <x v="3"/>
    <n v="76.148708999999997"/>
    <n v="45.82"/>
    <n v="17.5"/>
    <n v="64.807411914893606"/>
    <n v="18.987411914893606"/>
  </r>
  <r>
    <d v="2003-09-29T00:00:00"/>
    <x v="3"/>
    <n v="76.08399"/>
    <n v="45.82"/>
    <n v="17.5"/>
    <n v="64.752331914893617"/>
    <n v="18.932331914893616"/>
  </r>
  <r>
    <d v="2003-10-06T00:00:00"/>
    <x v="4"/>
    <n v="76.432933000000006"/>
    <n v="47.1"/>
    <n v="17.5"/>
    <n v="65.049304680851066"/>
    <n v="17.949304680851064"/>
  </r>
  <r>
    <d v="2003-10-13T00:00:00"/>
    <x v="4"/>
    <n v="75.897528000000008"/>
    <n v="47.1"/>
    <n v="17.5"/>
    <n v="64.593640851063839"/>
    <n v="17.493640851063837"/>
  </r>
  <r>
    <d v="2003-10-20T00:00:00"/>
    <x v="4"/>
    <n v="76.048059999999992"/>
    <n v="47.1"/>
    <n v="17.5"/>
    <n v="64.721753191489356"/>
    <n v="17.621753191489354"/>
  </r>
  <r>
    <d v="2003-10-27T00:00:00"/>
    <x v="4"/>
    <n v="75.995459999999994"/>
    <n v="47.1"/>
    <n v="17.5"/>
    <n v="64.676987234042542"/>
    <n v="17.576987234042541"/>
  </r>
  <r>
    <d v="2003-11-03T00:00:00"/>
    <x v="5"/>
    <n v="75.996259000000009"/>
    <n v="47.1"/>
    <n v="17.5"/>
    <n v="64.677667234042559"/>
    <n v="17.577667234042558"/>
  </r>
  <r>
    <d v="2003-11-10T00:00:00"/>
    <x v="5"/>
    <n v="75.942830000000001"/>
    <n v="47.1"/>
    <n v="17.5"/>
    <n v="64.632195744680843"/>
    <n v="17.532195744680841"/>
  </r>
  <r>
    <d v="2003-11-17T00:00:00"/>
    <x v="5"/>
    <n v="75.926843000000005"/>
    <n v="47.1"/>
    <n v="17.5"/>
    <n v="64.618589787234043"/>
    <n v="17.518589787234042"/>
  </r>
  <r>
    <d v="2003-11-24T00:00:00"/>
    <x v="5"/>
    <n v="76.015097999999995"/>
    <n v="47.1"/>
    <n v="17.5"/>
    <n v="64.693700425531901"/>
    <n v="17.5937004255319"/>
  </r>
  <r>
    <d v="2003-12-01T00:00:00"/>
    <x v="6"/>
    <n v="75.995276000000004"/>
    <n v="47.1"/>
    <n v="17.5"/>
    <n v="64.676830638297872"/>
    <n v="17.576830638297871"/>
  </r>
  <r>
    <d v="2003-12-08T00:00:00"/>
    <x v="6"/>
    <n v="75.970566000000005"/>
    <n v="47.1"/>
    <n v="17.5"/>
    <n v="64.65580085106383"/>
    <n v="17.555800851063829"/>
  </r>
  <r>
    <d v="2003-12-15T00:00:00"/>
    <x v="6"/>
    <n v="75.959063"/>
    <n v="47.1"/>
    <n v="17.5"/>
    <n v="64.646011063829789"/>
    <n v="17.546011063829788"/>
  </r>
  <r>
    <d v="2003-12-22T00:00:00"/>
    <x v="6"/>
    <n v="75.922636000000011"/>
    <n v="47.1"/>
    <n v="17.5"/>
    <n v="64.615009361702135"/>
    <n v="17.515009361702134"/>
  </r>
  <r>
    <d v="2003-12-29T00:00:00"/>
    <x v="6"/>
    <n v="75.939699000000005"/>
    <n v="47.1"/>
    <n v="17.5"/>
    <n v="64.629531063829788"/>
    <n v="17.529531063829786"/>
  </r>
  <r>
    <d v="2004-01-05T00:00:00"/>
    <x v="7"/>
    <n v="75.876775000000009"/>
    <n v="47.1"/>
    <n v="17.5"/>
    <n v="64.575978723404262"/>
    <n v="17.475978723404261"/>
  </r>
  <r>
    <d v="2004-01-12T00:00:00"/>
    <x v="7"/>
    <n v="75.898215999999991"/>
    <n v="47.1"/>
    <n v="17.5"/>
    <n v="64.594226382978718"/>
    <n v="17.494226382978717"/>
  </r>
  <r>
    <d v="2004-01-19T00:00:00"/>
    <x v="7"/>
    <n v="76.360931000000008"/>
    <n v="47.1"/>
    <n v="17.5"/>
    <n v="64.988026382978731"/>
    <n v="17.88802638297873"/>
  </r>
  <r>
    <d v="2004-01-26T00:00:00"/>
    <x v="7"/>
    <n v="76.440478999999996"/>
    <n v="47.1"/>
    <n v="17.5"/>
    <n v="65.055726808510627"/>
    <n v="17.955726808510626"/>
  </r>
  <r>
    <d v="2004-02-02T00:00:00"/>
    <x v="8"/>
    <n v="76.484503000000004"/>
    <n v="47.1"/>
    <n v="17.5"/>
    <n v="65.093194042553193"/>
    <n v="17.993194042553192"/>
  </r>
  <r>
    <d v="2004-02-09T00:00:00"/>
    <x v="8"/>
    <n v="76.501518999999988"/>
    <n v="47.1"/>
    <n v="17.5"/>
    <n v="65.107675744680833"/>
    <n v="18.007675744680832"/>
  </r>
  <r>
    <d v="2004-02-16T00:00:00"/>
    <x v="8"/>
    <n v="76.440508999999992"/>
    <n v="47.1"/>
    <n v="17.5"/>
    <n v="65.055752340425528"/>
    <n v="17.955752340425526"/>
  </r>
  <r>
    <d v="2004-02-23T00:00:00"/>
    <x v="8"/>
    <n v="76.381048000000007"/>
    <n v="47.1"/>
    <n v="17.5"/>
    <n v="65.005147234042553"/>
    <n v="17.905147234042552"/>
  </r>
  <r>
    <d v="2004-03-01T00:00:00"/>
    <x v="9"/>
    <n v="76.324192000000011"/>
    <n v="47.1"/>
    <n v="17.5"/>
    <n v="64.956759148936172"/>
    <n v="17.85675914893617"/>
  </r>
  <r>
    <d v="2004-03-08T00:00:00"/>
    <x v="9"/>
    <n v="76.733069"/>
    <n v="47.1"/>
    <n v="17.5"/>
    <n v="65.304739574468087"/>
    <n v="18.204739574468086"/>
  </r>
  <r>
    <d v="2004-03-15T00:00:00"/>
    <x v="9"/>
    <n v="77.388471999999993"/>
    <n v="47.1"/>
    <n v="17.5"/>
    <n v="65.862529361702116"/>
    <n v="18.762529361702114"/>
  </r>
  <r>
    <d v="2004-03-22T00:00:00"/>
    <x v="9"/>
    <n v="77.440048000000004"/>
    <n v="47.1"/>
    <n v="17.5"/>
    <n v="65.906423829787229"/>
    <n v="18.806423829787228"/>
  </r>
  <r>
    <d v="2004-03-29T00:00:00"/>
    <x v="9"/>
    <n v="77.590616000000011"/>
    <n v="47.1"/>
    <n v="17.5"/>
    <n v="66.034566808510647"/>
    <n v="18.934566808510645"/>
  </r>
  <r>
    <d v="2004-04-05T00:00:00"/>
    <x v="10"/>
    <n v="77.855522000000008"/>
    <n v="47.1"/>
    <n v="17.5"/>
    <n v="66.260018723404258"/>
    <n v="19.160018723404256"/>
  </r>
  <r>
    <d v="2004-04-12T00:00:00"/>
    <x v="10"/>
    <n v="77.884124"/>
    <n v="47.1"/>
    <n v="17.5"/>
    <n v="66.284360851063823"/>
    <n v="19.184360851063822"/>
  </r>
  <r>
    <d v="2004-04-19T00:00:00"/>
    <x v="10"/>
    <n v="78.043833000000006"/>
    <n v="47.1"/>
    <n v="17.5"/>
    <n v="66.420283404255329"/>
    <n v="19.320283404255328"/>
  </r>
  <r>
    <d v="2004-04-26T00:00:00"/>
    <x v="10"/>
    <n v="78.395093000000003"/>
    <n v="47.1"/>
    <n v="17.5"/>
    <n v="66.71922808510638"/>
    <n v="19.619228085106379"/>
  </r>
  <r>
    <d v="2004-05-04T00:00:00"/>
    <x v="11"/>
    <n v="79.275408999999996"/>
    <n v="47.1"/>
    <n v="17.5"/>
    <n v="67.468433191489353"/>
    <n v="20.368433191489352"/>
  </r>
  <r>
    <d v="2004-05-10T00:00:00"/>
    <x v="11"/>
    <n v="80.295771999999999"/>
    <n v="47.1"/>
    <n v="17.5"/>
    <n v="68.336827234042545"/>
    <n v="21.236827234042543"/>
  </r>
  <r>
    <d v="2004-05-17T00:00:00"/>
    <x v="11"/>
    <n v="81.493419000000003"/>
    <n v="47.1"/>
    <n v="17.5"/>
    <n v="69.356101276595751"/>
    <n v="22.25610127659575"/>
  </r>
  <r>
    <d v="2004-05-24T00:00:00"/>
    <x v="11"/>
    <n v="82.125366"/>
    <n v="47.1"/>
    <n v="17.5"/>
    <n v="69.89392851063829"/>
    <n v="22.793928510638288"/>
  </r>
  <r>
    <d v="2004-05-31T00:00:00"/>
    <x v="11"/>
    <n v="82.354682999999994"/>
    <n v="47.1"/>
    <n v="17.5"/>
    <n v="70.089091914893615"/>
    <n v="22.989091914893613"/>
  </r>
  <r>
    <d v="2004-06-07T00:00:00"/>
    <x v="12"/>
    <n v="82.441050000000004"/>
    <n v="47.1"/>
    <n v="17.5"/>
    <n v="70.162595744680857"/>
    <n v="23.062595744680856"/>
  </r>
  <r>
    <d v="2004-06-14T00:00:00"/>
    <x v="12"/>
    <n v="81.54213"/>
    <n v="47.1"/>
    <n v="17.5"/>
    <n v="69.397557446808506"/>
    <n v="22.297557446808504"/>
  </r>
  <r>
    <d v="2004-06-21T00:00:00"/>
    <x v="12"/>
    <n v="81.042513999999997"/>
    <n v="47.1"/>
    <n v="17.5"/>
    <n v="68.97235234042553"/>
    <n v="21.872352340425529"/>
  </r>
  <r>
    <d v="2004-06-28T00:00:00"/>
    <x v="12"/>
    <n v="80.408494999999988"/>
    <n v="47.1"/>
    <n v="17.5"/>
    <n v="68.43276170212765"/>
    <n v="21.332761702127648"/>
  </r>
  <r>
    <d v="2004-07-05T00:00:00"/>
    <x v="13"/>
    <n v="79.873708999999991"/>
    <n v="47.1"/>
    <n v="17.5"/>
    <n v="67.977624680851051"/>
    <n v="20.877624680851049"/>
  </r>
  <r>
    <d v="2004-07-12T00:00:00"/>
    <x v="13"/>
    <n v="80.336298999999997"/>
    <n v="47.1"/>
    <n v="17.5"/>
    <n v="68.371318297872335"/>
    <n v="21.271318297872334"/>
  </r>
  <r>
    <d v="2004-07-19T00:00:00"/>
    <x v="13"/>
    <n v="80.836542999999992"/>
    <n v="47.1"/>
    <n v="17.5"/>
    <n v="68.797057872340417"/>
    <n v="21.697057872340416"/>
  </r>
  <r>
    <d v="2004-07-26T00:00:00"/>
    <x v="13"/>
    <n v="80.868030000000005"/>
    <n v="47.1"/>
    <n v="17.5"/>
    <n v="68.823855319148933"/>
    <n v="21.723855319148932"/>
  </r>
  <r>
    <d v="2004-08-02T00:00:00"/>
    <x v="14"/>
    <n v="80.855708000000007"/>
    <n v="47.1"/>
    <n v="17.5"/>
    <n v="68.813368510638298"/>
    <n v="21.713368510638297"/>
  </r>
  <r>
    <d v="2004-08-09T00:00:00"/>
    <x v="14"/>
    <n v="81.183042"/>
    <n v="47.1"/>
    <n v="17.5"/>
    <n v="69.091950638297874"/>
    <n v="21.991950638297872"/>
  </r>
  <r>
    <d v="2004-08-16T00:00:00"/>
    <x v="14"/>
    <n v="81.251350000000002"/>
    <n v="47.1"/>
    <n v="17.5"/>
    <n v="69.150085106382974"/>
    <n v="22.050085106382973"/>
  </r>
  <r>
    <d v="2004-08-23T00:00:00"/>
    <x v="14"/>
    <n v="81.507866000000007"/>
    <n v="47.1"/>
    <n v="17.5"/>
    <n v="69.368396595744684"/>
    <n v="22.268396595744683"/>
  </r>
  <r>
    <d v="2004-08-31T00:00:00"/>
    <x v="14"/>
    <n v="81.528019999999998"/>
    <n v="47.1"/>
    <n v="17.5"/>
    <n v="69.38554893617021"/>
    <n v="22.285548936170208"/>
  </r>
  <r>
    <d v="2004-09-06T00:00:00"/>
    <x v="15"/>
    <n v="81.369415000000004"/>
    <n v="47.1"/>
    <n v="17.5"/>
    <n v="69.25056595744681"/>
    <n v="22.150565957446808"/>
  </r>
  <r>
    <d v="2004-09-13T00:00:00"/>
    <x v="15"/>
    <n v="81.311183"/>
    <n v="47.1"/>
    <n v="17.5"/>
    <n v="69.201006808510641"/>
    <n v="22.10100680851064"/>
  </r>
  <r>
    <d v="2004-09-20T00:00:00"/>
    <x v="15"/>
    <n v="81.278715000000005"/>
    <n v="47.1"/>
    <n v="17.5"/>
    <n v="69.173374468085115"/>
    <n v="22.073374468085113"/>
  </r>
  <r>
    <d v="2004-09-27T00:00:00"/>
    <x v="15"/>
    <n v="81.625393000000003"/>
    <n v="47.1"/>
    <n v="17.5"/>
    <n v="69.468419574468086"/>
    <n v="22.368419574468085"/>
  </r>
  <r>
    <d v="2004-10-04T00:00:00"/>
    <x v="16"/>
    <n v="82.049086000000003"/>
    <n v="47.1"/>
    <n v="17.5"/>
    <n v="69.829009361702134"/>
    <n v="22.729009361702133"/>
  </r>
  <r>
    <d v="2004-10-11T00:00:00"/>
    <x v="16"/>
    <n v="83.110709000000014"/>
    <n v="47.1"/>
    <n v="17.5"/>
    <n v="70.732518297872346"/>
    <n v="23.632518297872345"/>
  </r>
  <r>
    <d v="2004-10-18T00:00:00"/>
    <x v="16"/>
    <n v="83.349954999999994"/>
    <n v="47.1"/>
    <n v="17.5"/>
    <n v="70.936131914893608"/>
    <n v="23.836131914893606"/>
  </r>
  <r>
    <d v="2004-10-25T00:00:00"/>
    <x v="16"/>
    <n v="83.935907999999998"/>
    <n v="47.1"/>
    <n v="17.5"/>
    <n v="71.434815319148925"/>
    <n v="24.334815319148923"/>
  </r>
  <r>
    <d v="2004-11-01T00:00:00"/>
    <x v="17"/>
    <n v="84.269620000000003"/>
    <n v="47.1"/>
    <n v="17.5"/>
    <n v="71.718825531914888"/>
    <n v="24.618825531914887"/>
  </r>
  <r>
    <d v="2004-11-08T00:00:00"/>
    <x v="17"/>
    <n v="84.343500000000006"/>
    <n v="47.1"/>
    <n v="17.5"/>
    <n v="71.781702127659571"/>
    <n v="24.68170212765957"/>
  </r>
  <r>
    <d v="2004-11-15T00:00:00"/>
    <x v="17"/>
    <n v="84.264193000000006"/>
    <n v="47.1"/>
    <n v="17.5"/>
    <n v="71.714206808510639"/>
    <n v="24.614206808510637"/>
  </r>
  <r>
    <d v="2004-11-22T00:00:00"/>
    <x v="17"/>
    <n v="81.46464499999999"/>
    <n v="47.1"/>
    <n v="17.5"/>
    <n v="69.331612765957431"/>
    <n v="22.231612765957429"/>
  </r>
  <r>
    <d v="2004-11-29T00:00:00"/>
    <x v="17"/>
    <n v="84.165259000000006"/>
    <n v="47.1"/>
    <n v="17.5"/>
    <n v="71.630007659574474"/>
    <n v="24.530007659574473"/>
  </r>
  <r>
    <d v="2004-12-06T00:00:00"/>
    <x v="18"/>
    <n v="84.062279000000018"/>
    <n v="47.1"/>
    <n v="17.5"/>
    <n v="71.542365106382988"/>
    <n v="24.442365106382987"/>
  </r>
  <r>
    <d v="2004-12-13T00:00:00"/>
    <x v="18"/>
    <n v="82.732802000000007"/>
    <n v="47.1"/>
    <n v="17.5"/>
    <n v="70.410895319148935"/>
    <n v="23.310895319148933"/>
  </r>
  <r>
    <d v="2004-12-20T00:00:00"/>
    <x v="18"/>
    <n v="81.46464499999999"/>
    <n v="47.1"/>
    <n v="17.5"/>
    <n v="69.331612765957431"/>
    <n v="22.231612765957429"/>
  </r>
  <r>
    <d v="2004-12-27T00:00:00"/>
    <x v="18"/>
    <n v="81.200710000000015"/>
    <n v="47.1"/>
    <n v="17.5"/>
    <n v="69.106987234042563"/>
    <n v="22.006987234042562"/>
  </r>
  <r>
    <d v="2005-01-03T00:00:00"/>
    <x v="19"/>
    <n v="81.165354000000008"/>
    <n v="47.1"/>
    <n v="17.5"/>
    <n v="69.076897021276594"/>
    <n v="21.976897021276592"/>
  </r>
  <r>
    <d v="2005-01-10T00:00:00"/>
    <x v="19"/>
    <n v="79.835996000000009"/>
    <n v="47.1"/>
    <n v="17.5"/>
    <n v="67.945528510638297"/>
    <n v="20.845528510638296"/>
  </r>
  <r>
    <d v="2005-01-17T00:00:00"/>
    <x v="19"/>
    <n v="78.934239999999988"/>
    <n v="47.1"/>
    <n v="17.5"/>
    <n v="67.17807659574467"/>
    <n v="20.078076595744669"/>
  </r>
  <r>
    <d v="2005-01-24T00:00:00"/>
    <x v="19"/>
    <n v="78.929773000000012"/>
    <n v="47.1"/>
    <n v="17.5"/>
    <n v="67.174274893617024"/>
    <n v="20.074274893617023"/>
  </r>
  <r>
    <d v="2005-01-31T00:00:00"/>
    <x v="19"/>
    <n v="79.540199000000001"/>
    <n v="47.1"/>
    <n v="17.5"/>
    <n v="67.693786382978729"/>
    <n v="20.593786382978728"/>
  </r>
  <r>
    <d v="2005-02-07T00:00:00"/>
    <x v="20"/>
    <n v="79.843308000000007"/>
    <n v="47.1"/>
    <n v="17.5"/>
    <n v="67.951751489361712"/>
    <n v="20.85175148936171"/>
  </r>
  <r>
    <d v="2005-02-14T00:00:00"/>
    <x v="20"/>
    <n v="80.033432999999988"/>
    <n v="47.1"/>
    <n v="17.5"/>
    <n v="68.113559999999993"/>
    <n v="21.013559999999991"/>
  </r>
  <r>
    <d v="2005-02-21T00:00:00"/>
    <x v="20"/>
    <n v="80.150513000000004"/>
    <n v="47.1"/>
    <n v="17.5"/>
    <n v="68.213202553191493"/>
    <n v="21.113202553191492"/>
  </r>
  <r>
    <d v="2005-02-28T00:00:00"/>
    <x v="20"/>
    <n v="80.445567999999994"/>
    <n v="47.1"/>
    <n v="17.5"/>
    <n v="68.464313191489353"/>
    <n v="21.364313191489352"/>
  </r>
  <r>
    <d v="2005-03-07T00:00:00"/>
    <x v="21"/>
    <n v="81.164686000000003"/>
    <n v="47.1"/>
    <n v="17.5"/>
    <n v="69.076328510638291"/>
    <n v="21.97632851063829"/>
  </r>
  <r>
    <d v="2005-03-14T00:00:00"/>
    <x v="21"/>
    <n v="81.635306999999997"/>
    <n v="47.1"/>
    <n v="17.5"/>
    <n v="69.476857021276587"/>
    <n v="22.376857021276585"/>
  </r>
  <r>
    <d v="2005-03-21T00:00:00"/>
    <x v="21"/>
    <n v="82.696926000000005"/>
    <n v="47.1"/>
    <n v="17.5"/>
    <n v="70.380362553191489"/>
    <n v="23.280362553191488"/>
  </r>
  <r>
    <d v="2005-03-28T00:00:00"/>
    <x v="21"/>
    <n v="83.404918999999992"/>
    <n v="47.1"/>
    <n v="17.5"/>
    <n v="70.982909787234036"/>
    <n v="23.882909787234034"/>
  </r>
  <r>
    <d v="2005-04-04T00:00:00"/>
    <x v="22"/>
    <n v="83.914503000000011"/>
    <n v="47.1"/>
    <n v="17.5"/>
    <n v="71.416598297872341"/>
    <n v="24.316598297872339"/>
  </r>
  <r>
    <d v="2005-04-11T00:00:00"/>
    <x v="22"/>
    <n v="85.608850000000004"/>
    <n v="47.1"/>
    <n v="17.5"/>
    <n v="72.858595744680855"/>
    <n v="25.758595744680854"/>
  </r>
  <r>
    <d v="2005-04-18T00:00:00"/>
    <x v="22"/>
    <n v="85.628297999999987"/>
    <n v="47.1"/>
    <n v="17.5"/>
    <n v="72.875147234042544"/>
    <n v="25.775147234042542"/>
  </r>
  <r>
    <d v="2005-04-25T00:00:00"/>
    <x v="22"/>
    <n v="85.505451999999991"/>
    <n v="47.1"/>
    <n v="17.5"/>
    <n v="72.770597446808495"/>
    <n v="25.670597446808493"/>
  </r>
  <r>
    <d v="2005-05-02T00:00:00"/>
    <x v="23"/>
    <n v="85.43958600000002"/>
    <n v="47.1"/>
    <n v="17.5"/>
    <n v="72.714541276595753"/>
    <n v="25.614541276595752"/>
  </r>
  <r>
    <d v="2005-05-09T00:00:00"/>
    <x v="23"/>
    <n v="85.359560000000002"/>
    <n v="47.1"/>
    <n v="17.5"/>
    <n v="72.646434042553196"/>
    <n v="25.546434042553194"/>
  </r>
  <r>
    <d v="2005-05-16T00:00:00"/>
    <x v="23"/>
    <n v="85.267619999999994"/>
    <n v="47.1"/>
    <n v="17.5"/>
    <n v="72.56818723404254"/>
    <n v="25.468187234042539"/>
  </r>
  <r>
    <d v="2005-05-23T00:00:00"/>
    <x v="23"/>
    <n v="84.768938000000006"/>
    <n v="47.1"/>
    <n v="17.5"/>
    <n v="72.143777021276591"/>
    <n v="25.04377702127659"/>
  </r>
  <r>
    <d v="2005-05-30T00:00:00"/>
    <x v="23"/>
    <n v="84.177807000000001"/>
    <n v="47.1"/>
    <n v="17.5"/>
    <n v="71.640686808510637"/>
    <n v="24.540686808510635"/>
  </r>
  <r>
    <d v="2005-06-06T00:00:00"/>
    <x v="24"/>
    <n v="84.012956000000003"/>
    <n v="47.1"/>
    <n v="17.5"/>
    <n v="71.50038808510638"/>
    <n v="24.400388085106378"/>
  </r>
  <r>
    <d v="2005-06-13T00:00:00"/>
    <x v="24"/>
    <n v="84.989146000000005"/>
    <n v="47.1"/>
    <n v="17.5"/>
    <n v="72.33118808510639"/>
    <n v="25.231188085106389"/>
  </r>
  <r>
    <d v="2005-06-20T00:00:00"/>
    <x v="24"/>
    <n v="85.524471000000005"/>
    <n v="47.1"/>
    <n v="17.5"/>
    <n v="72.78678382978724"/>
    <n v="25.686783829787238"/>
  </r>
  <r>
    <d v="2005-06-27T00:00:00"/>
    <x v="24"/>
    <n v="86.730518999999987"/>
    <n v="47.1"/>
    <n v="17.5"/>
    <n v="73.813207659574459"/>
    <n v="26.713207659574458"/>
  </r>
  <r>
    <d v="2005-07-04T00:00:00"/>
    <x v="25"/>
    <n v="87.485988000000006"/>
    <n v="47.1"/>
    <n v="17.5"/>
    <n v="74.456159999999997"/>
    <n v="27.356159999999996"/>
  </r>
  <r>
    <d v="2005-07-11T00:00:00"/>
    <x v="25"/>
    <n v="87.732742999999999"/>
    <n v="47.1"/>
    <n v="17.5"/>
    <n v="74.666164255319146"/>
    <n v="27.566164255319144"/>
  </r>
  <r>
    <d v="2005-07-18T00:00:00"/>
    <x v="25"/>
    <n v="88.549941999999987"/>
    <n v="47.1"/>
    <n v="17.5"/>
    <n v="75.36165276595743"/>
    <n v="28.261652765957429"/>
  </r>
  <r>
    <d v="2005-07-25T00:00:00"/>
    <x v="25"/>
    <n v="88.999424999999988"/>
    <n v="47.1"/>
    <n v="17.5"/>
    <n v="75.744191489361683"/>
    <n v="28.644191489361681"/>
  </r>
  <r>
    <d v="2005-08-01T00:00:00"/>
    <x v="26"/>
    <n v="89.245449999999991"/>
    <n v="47.1"/>
    <n v="17.5"/>
    <n v="75.953574468085094"/>
    <n v="28.853574468085093"/>
  </r>
  <r>
    <d v="2005-08-08T00:00:00"/>
    <x v="26"/>
    <n v="89.667239000000009"/>
    <n v="47.1"/>
    <n v="17.5"/>
    <n v="76.312543829787245"/>
    <n v="29.212543829787244"/>
  </r>
  <r>
    <d v="2005-08-15T00:00:00"/>
    <x v="26"/>
    <n v="90.557814000000008"/>
    <n v="47.1"/>
    <n v="17.5"/>
    <n v="77.070480000000003"/>
    <n v="29.970480000000002"/>
  </r>
  <r>
    <d v="2005-08-22T00:00:00"/>
    <x v="26"/>
    <n v="90.773095999999995"/>
    <n v="47.1"/>
    <n v="17.5"/>
    <n v="77.253698723404241"/>
    <n v="30.15369872340424"/>
  </r>
  <r>
    <d v="2005-08-29T00:00:00"/>
    <x v="26"/>
    <n v="91.415612999999993"/>
    <n v="47.1"/>
    <n v="17.5"/>
    <n v="77.800521702127654"/>
    <n v="30.700521702127652"/>
  </r>
  <r>
    <d v="2005-09-05T00:00:00"/>
    <x v="27"/>
    <n v="94.374197000000009"/>
    <n v="47.1"/>
    <n v="17.5"/>
    <n v="80.318465531914896"/>
    <n v="33.218465531914894"/>
  </r>
  <r>
    <d v="2005-09-12T00:00:00"/>
    <x v="27"/>
    <n v="95.073554999999999"/>
    <n v="47.1"/>
    <n v="17.5"/>
    <n v="80.913663829787225"/>
    <n v="33.813663829787224"/>
  </r>
  <r>
    <d v="2005-09-19T00:00:00"/>
    <x v="27"/>
    <n v="94.414203000000001"/>
    <n v="47.1"/>
    <n v="17.5"/>
    <n v="80.352513191489365"/>
    <n v="33.252513191489363"/>
  </r>
  <r>
    <d v="2005-09-26T00:00:00"/>
    <x v="27"/>
    <n v="93.332003999999984"/>
    <n v="47.1"/>
    <n v="17.5"/>
    <n v="79.431492765957429"/>
    <n v="32.331492765957428"/>
  </r>
  <r>
    <d v="2005-10-03T00:00:00"/>
    <x v="28"/>
    <n v="93.512814000000006"/>
    <n v="47.1"/>
    <n v="17.5"/>
    <n v="79.585373617021276"/>
    <n v="32.485373617021274"/>
  </r>
  <r>
    <d v="2005-10-10T00:00:00"/>
    <x v="28"/>
    <n v="94.247914999999992"/>
    <n v="47.1"/>
    <n v="17.5"/>
    <n v="80.210991489361689"/>
    <n v="33.110991489361687"/>
  </r>
  <r>
    <d v="2005-10-17T00:00:00"/>
    <x v="28"/>
    <n v="94.142240000000015"/>
    <n v="47.1"/>
    <n v="17.5"/>
    <n v="80.121055319148951"/>
    <n v="33.02105531914895"/>
  </r>
  <r>
    <d v="2005-10-24T00:00:00"/>
    <x v="28"/>
    <n v="93.471981999999997"/>
    <n v="47.1"/>
    <n v="17.5"/>
    <n v="79.550622978723396"/>
    <n v="32.450622978723395"/>
  </r>
  <r>
    <d v="2005-10-31T00:00:00"/>
    <x v="28"/>
    <n v="92.788460999999998"/>
    <n v="47.1"/>
    <n v="17.5"/>
    <n v="78.968902978723406"/>
    <n v="31.868902978723405"/>
  </r>
  <r>
    <d v="2005-11-07T00:00:00"/>
    <x v="29"/>
    <n v="92.465075999999982"/>
    <n v="47.1"/>
    <n v="17.5"/>
    <n v="78.693681702127648"/>
    <n v="31.593681702127647"/>
  </r>
  <r>
    <d v="2005-11-14T00:00:00"/>
    <x v="29"/>
    <n v="90.532036000000005"/>
    <n v="47.1"/>
    <n v="17.5"/>
    <n v="77.048541276595742"/>
    <n v="29.948541276595741"/>
  </r>
  <r>
    <d v="2005-11-21T00:00:00"/>
    <x v="29"/>
    <n v="88.608238"/>
    <n v="47.1"/>
    <n v="17.5"/>
    <n v="75.411266382978724"/>
    <n v="28.311266382978722"/>
  </r>
  <r>
    <d v="2005-11-28T00:00:00"/>
    <x v="29"/>
    <n v="87.347022999999993"/>
    <n v="47.1"/>
    <n v="17.5"/>
    <n v="74.337891914893603"/>
    <n v="27.237891914893602"/>
  </r>
  <r>
    <d v="2005-12-05T00:00:00"/>
    <x v="30"/>
    <n v="87.347022999999993"/>
    <n v="47.1"/>
    <n v="17.5"/>
    <n v="74.337891914893603"/>
    <n v="27.237891914893602"/>
  </r>
  <r>
    <d v="2005-12-12T00:00:00"/>
    <x v="30"/>
    <n v="87.202474999999993"/>
    <n v="47.1"/>
    <n v="17.5"/>
    <n v="74.214872340425529"/>
    <n v="27.114872340425528"/>
  </r>
  <r>
    <d v="2005-12-19T00:00:00"/>
    <x v="30"/>
    <n v="87.557270000000017"/>
    <n v="47.1"/>
    <n v="17.5"/>
    <n v="74.516825531914904"/>
    <n v="27.416825531914903"/>
  </r>
  <r>
    <d v="2005-12-26T00:00:00"/>
    <x v="30"/>
    <n v="87.884986000000012"/>
    <n v="47.1"/>
    <n v="17.5"/>
    <n v="74.795732765957453"/>
    <n v="27.695732765957452"/>
  </r>
  <r>
    <d v="2006-01-02T00:00:00"/>
    <x v="31"/>
    <n v="88.033395999999982"/>
    <n v="47.1"/>
    <n v="17.5"/>
    <n v="74.92203914893615"/>
    <n v="27.822039148936149"/>
  </r>
  <r>
    <d v="2006-01-09T00:00:00"/>
    <x v="31"/>
    <n v="88.560045000000002"/>
    <n v="47.1"/>
    <n v="17.5"/>
    <n v="75.370251063829784"/>
    <n v="28.270251063829782"/>
  </r>
  <r>
    <d v="2006-01-16T00:00:00"/>
    <x v="31"/>
    <n v="89.007180000000005"/>
    <n v="47.1"/>
    <n v="17.5"/>
    <n v="75.750791489361703"/>
    <n v="28.650791489361701"/>
  </r>
  <r>
    <d v="2006-01-23T00:00:00"/>
    <x v="31"/>
    <n v="89.549011999999991"/>
    <n v="47.1"/>
    <n v="17.5"/>
    <n v="76.211925106382964"/>
    <n v="29.111925106382962"/>
  </r>
  <r>
    <d v="2006-01-30T00:00:00"/>
    <x v="31"/>
    <n v="89.880272000000005"/>
    <n v="47.1"/>
    <n v="17.5"/>
    <n v="76.493848510638301"/>
    <n v="29.3938485106383"/>
  </r>
  <r>
    <d v="2006-02-06T00:00:00"/>
    <x v="32"/>
    <n v="89.734482999999997"/>
    <n v="47.1"/>
    <n v="17.5"/>
    <n v="76.369772765957435"/>
    <n v="29.269772765957434"/>
  </r>
  <r>
    <d v="2006-02-13T00:00:00"/>
    <x v="32"/>
    <n v="89.649450000000002"/>
    <n v="47.1"/>
    <n v="17.5"/>
    <n v="76.297404255319151"/>
    <n v="29.19740425531915"/>
  </r>
  <r>
    <d v="2006-02-20T00:00:00"/>
    <x v="32"/>
    <n v="89.596348999999989"/>
    <n v="47.1"/>
    <n v="17.5"/>
    <n v="76.252211914893607"/>
    <n v="29.152211914893606"/>
  </r>
  <r>
    <d v="2006-02-27T00:00:00"/>
    <x v="32"/>
    <n v="89.507039000000006"/>
    <n v="47.1"/>
    <n v="17.5"/>
    <n v="76.176203404255318"/>
    <n v="29.076203404255317"/>
  </r>
  <r>
    <d v="2006-03-06T00:00:00"/>
    <x v="33"/>
    <n v="89.369137999999992"/>
    <n v="47.1"/>
    <n v="17.5"/>
    <n v="76.05884085106382"/>
    <n v="28.958840851063819"/>
  </r>
  <r>
    <d v="2006-03-13T00:00:00"/>
    <x v="33"/>
    <n v="89.554547999999983"/>
    <n v="47.1"/>
    <n v="17.5"/>
    <n v="76.21663659574466"/>
    <n v="29.116636595744659"/>
  </r>
  <r>
    <d v="2006-03-20T00:00:00"/>
    <x v="33"/>
    <n v="90.191850000000002"/>
    <n v="47.1"/>
    <n v="17.5"/>
    <n v="76.759021276595746"/>
    <n v="29.659021276595745"/>
  </r>
  <r>
    <d v="2006-03-27T00:00:00"/>
    <x v="33"/>
    <n v="91.161428571428573"/>
    <n v="47.1"/>
    <n v="17.5"/>
    <n v="77.584194528875372"/>
    <n v="30.484194528875371"/>
  </r>
  <r>
    <d v="2006-04-03T00:00:00"/>
    <x v="34"/>
    <n v="91.78407"/>
    <n v="47.1"/>
    <n v="17.5"/>
    <n v="78.114102127659578"/>
    <n v="31.014102127659577"/>
  </r>
  <r>
    <d v="2006-04-10T00:00:00"/>
    <x v="34"/>
    <n v="92.770263"/>
    <n v="47.1"/>
    <n v="17.5"/>
    <n v="78.953415319148931"/>
    <n v="31.85341531914893"/>
  </r>
  <r>
    <d v="2006-04-18T00:00:00"/>
    <x v="34"/>
    <n v="94.229962"/>
    <n v="47.1"/>
    <n v="17.5"/>
    <n v="80.19571234042553"/>
    <n v="33.095712340425528"/>
  </r>
  <r>
    <d v="2006-04-24T00:00:00"/>
    <x v="34"/>
    <n v="95.351672000000008"/>
    <n v="47.1"/>
    <n v="17.5"/>
    <n v="81.150359148936175"/>
    <n v="34.050359148936174"/>
  </r>
  <r>
    <d v="2006-05-01T00:00:00"/>
    <x v="35"/>
    <n v="96.131447999999992"/>
    <n v="47.1"/>
    <n v="17.5"/>
    <n v="81.813998297872331"/>
    <n v="34.71399829787233"/>
  </r>
  <r>
    <d v="2006-05-08T00:00:00"/>
    <x v="35"/>
    <n v="96.460941000000005"/>
    <n v="47.1"/>
    <n v="17.5"/>
    <n v="82.094417872340429"/>
    <n v="34.994417872340428"/>
  </r>
  <r>
    <d v="2006-05-15T00:00:00"/>
    <x v="35"/>
    <n v="96.391477000000009"/>
    <n v="47.1"/>
    <n v="17.5"/>
    <n v="82.035299574468084"/>
    <n v="34.935299574468083"/>
  </r>
  <r>
    <d v="2006-05-22T00:00:00"/>
    <x v="35"/>
    <n v="96.099114999999998"/>
    <n v="47.1"/>
    <n v="17.5"/>
    <n v="81.786480851063828"/>
    <n v="34.686480851063827"/>
  </r>
  <r>
    <d v="2006-05-29T00:00:00"/>
    <x v="35"/>
    <n v="95.364540999999988"/>
    <n v="47.1"/>
    <n v="17.5"/>
    <n v="81.161311489361694"/>
    <n v="34.061311489361692"/>
  </r>
  <r>
    <d v="2006-06-05T00:00:00"/>
    <x v="36"/>
    <n v="95.237023999999991"/>
    <n v="47.1"/>
    <n v="17.5"/>
    <n v="81.052786382978709"/>
    <n v="33.952786382978708"/>
  </r>
  <r>
    <d v="2006-06-12T00:00:00"/>
    <x v="36"/>
    <n v="95.494850999999997"/>
    <n v="47.1"/>
    <n v="17.5"/>
    <n v="81.272213617021265"/>
    <n v="34.172213617021264"/>
  </r>
  <r>
    <d v="2006-06-19T00:00:00"/>
    <x v="36"/>
    <n v="95.442477000000011"/>
    <n v="47.1"/>
    <n v="17.5"/>
    <n v="81.227640000000008"/>
    <n v="34.127640000000007"/>
  </r>
  <r>
    <d v="2006-06-26T00:00:00"/>
    <x v="36"/>
    <n v="94.971827999999988"/>
    <n v="47.1"/>
    <n v="17.5"/>
    <n v="80.82708765957446"/>
    <n v="33.727087659574458"/>
  </r>
  <r>
    <d v="2006-07-03T00:00:00"/>
    <x v="37"/>
    <n v="95.267583999999999"/>
    <n v="47.1"/>
    <n v="17.5"/>
    <n v="81.078794893617015"/>
    <n v="33.978794893617014"/>
  </r>
  <r>
    <d v="2006-07-10T00:00:00"/>
    <x v="37"/>
    <n v="95.694568000000004"/>
    <n v="47.1"/>
    <n v="17.5"/>
    <n v="81.442185531914888"/>
    <n v="34.342185531914886"/>
  </r>
  <r>
    <d v="2006-07-17T00:00:00"/>
    <x v="37"/>
    <n v="96.881884000000014"/>
    <n v="47.1"/>
    <n v="17.5"/>
    <n v="82.452667234042565"/>
    <n v="35.352667234042563"/>
  </r>
  <r>
    <d v="2006-07-24T00:00:00"/>
    <x v="37"/>
    <n v="97.784588999999997"/>
    <n v="47.1"/>
    <n v="17.5"/>
    <n v="83.220926808510626"/>
    <n v="36.120926808510625"/>
  </r>
  <r>
    <d v="2006-07-31T00:00:00"/>
    <x v="37"/>
    <n v="97.829799999999992"/>
    <n v="47.1"/>
    <n v="17.5"/>
    <n v="83.25940425531914"/>
    <n v="36.159404255319139"/>
  </r>
  <r>
    <d v="2006-08-07T00:00:00"/>
    <x v="38"/>
    <n v="98.051664999999986"/>
    <n v="47.1"/>
    <n v="17.5"/>
    <n v="83.448225531914872"/>
    <n v="36.348225531914871"/>
  </r>
  <r>
    <d v="2006-08-14T00:00:00"/>
    <x v="38"/>
    <n v="97.816900000000004"/>
    <n v="47.1"/>
    <n v="17.5"/>
    <n v="83.24842553191489"/>
    <n v="36.148425531914889"/>
  </r>
  <r>
    <d v="2006-08-21T00:00:00"/>
    <x v="38"/>
    <n v="95.743277000000006"/>
    <n v="47.1"/>
    <n v="17.5"/>
    <n v="81.483640000000008"/>
    <n v="34.383640000000007"/>
  </r>
  <r>
    <d v="2006-08-28T00:00:00"/>
    <x v="38"/>
    <n v="94.401263"/>
    <n v="47.1"/>
    <n v="17.5"/>
    <n v="80.341500425531919"/>
    <n v="33.241500425531918"/>
  </r>
  <r>
    <d v="2006-09-04T00:00:00"/>
    <x v="39"/>
    <n v="92.880980000000008"/>
    <n v="47.1"/>
    <n v="17.5"/>
    <n v="79.047642553191494"/>
    <n v="31.947642553191493"/>
  </r>
  <r>
    <d v="2006-09-11T00:00:00"/>
    <x v="39"/>
    <n v="91.48115"/>
    <n v="47.1"/>
    <n v="17.5"/>
    <n v="77.85629787234042"/>
    <n v="30.756297872340419"/>
  </r>
  <r>
    <d v="2006-09-18T00:00:00"/>
    <x v="39"/>
    <n v="89.776635999999996"/>
    <n v="47.1"/>
    <n v="17.5"/>
    <n v="76.405647659574456"/>
    <n v="29.305647659574454"/>
  </r>
  <r>
    <d v="2006-09-25T00:00:00"/>
    <x v="39"/>
    <n v="88.201453999999998"/>
    <n v="47.1"/>
    <n v="17.5"/>
    <n v="75.065067234042544"/>
    <n v="27.965067234042543"/>
  </r>
  <r>
    <d v="2006-10-02T00:00:00"/>
    <x v="40"/>
    <n v="86.946717000000021"/>
    <n v="47.1"/>
    <n v="17.5"/>
    <n v="73.997205957446823"/>
    <n v="26.897205957446822"/>
  </r>
  <r>
    <d v="2006-10-09T00:00:00"/>
    <x v="40"/>
    <n v="86.597413000000017"/>
    <n v="47.1"/>
    <n v="17.5"/>
    <n v="73.699925957446823"/>
    <n v="26.599925957446821"/>
  </r>
  <r>
    <d v="2006-10-16T00:00:00"/>
    <x v="40"/>
    <n v="85.909579000000008"/>
    <n v="47.1"/>
    <n v="17.5"/>
    <n v="73.114535319148942"/>
    <n v="26.014535319148941"/>
  </r>
  <r>
    <d v="2006-10-23T00:00:00"/>
    <x v="40"/>
    <n v="85.735876000000005"/>
    <n v="47.1"/>
    <n v="17.5"/>
    <n v="72.966702978723404"/>
    <n v="25.866702978723403"/>
  </r>
  <r>
    <d v="2006-10-30T00:00:00"/>
    <x v="40"/>
    <n v="85.601776999999998"/>
    <n v="47.1"/>
    <n v="17.5"/>
    <n v="72.852576170212757"/>
    <n v="25.752576170212755"/>
  </r>
  <r>
    <d v="2006-11-06T00:00:00"/>
    <x v="41"/>
    <n v="85.538726999999994"/>
    <n v="47.1"/>
    <n v="17.5"/>
    <n v="72.798916595744672"/>
    <n v="25.69891659574467"/>
  </r>
  <r>
    <d v="2006-11-13T00:00:00"/>
    <x v="41"/>
    <n v="85.487883999999994"/>
    <n v="47.1"/>
    <n v="17.5"/>
    <n v="72.755645957446802"/>
    <n v="25.655645957446801"/>
  </r>
  <r>
    <d v="2006-11-20T00:00:00"/>
    <x v="41"/>
    <n v="85.454279"/>
    <n v="47.1"/>
    <n v="17.5"/>
    <n v="72.727045957446805"/>
    <n v="25.627045957446803"/>
  </r>
  <r>
    <d v="2006-11-27T00:00:00"/>
    <x v="41"/>
    <n v="85.469446000000005"/>
    <n v="47.1"/>
    <n v="17.5"/>
    <n v="72.739954042553194"/>
    <n v="25.639954042553192"/>
  </r>
  <r>
    <d v="2006-12-04T00:00:00"/>
    <x v="42"/>
    <n v="85.464285714285694"/>
    <n v="47.1"/>
    <n v="17.5"/>
    <n v="72.735562310030375"/>
    <n v="25.635562310030373"/>
  </r>
  <r>
    <d v="2006-12-11T00:00:00"/>
    <x v="42"/>
    <n v="87.443624999999997"/>
    <n v="48.35"/>
    <n v="17.5"/>
    <n v="74.420106382978716"/>
    <n v="26.070106382978715"/>
  </r>
  <r>
    <d v="2006-12-18T00:00:00"/>
    <x v="42"/>
    <n v="87.695621000000003"/>
    <n v="48.35"/>
    <n v="17.5"/>
    <n v="74.634571063829782"/>
    <n v="26.28457106382978"/>
  </r>
  <r>
    <d v="2006-12-25T00:00:00"/>
    <x v="42"/>
    <n v="87.904437000000001"/>
    <n v="48.35"/>
    <n v="17.5"/>
    <n v="74.812286808510635"/>
    <n v="26.462286808510633"/>
  </r>
  <r>
    <d v="2007-01-01T00:00:00"/>
    <x v="43"/>
    <n v="87.85318199999999"/>
    <n v="48.35"/>
    <n v="17.5"/>
    <n v="74.768665531914877"/>
    <n v="26.418665531914876"/>
  </r>
  <r>
    <d v="2007-01-08T00:00:00"/>
    <x v="43"/>
    <n v="87.660540999999995"/>
    <n v="48.35"/>
    <n v="17.5"/>
    <n v="74.604715744680846"/>
    <n v="26.254715744680844"/>
  </r>
  <r>
    <d v="2007-01-15T00:00:00"/>
    <x v="43"/>
    <n v="87.095045999999996"/>
    <n v="48.35"/>
    <n v="17.5"/>
    <n v="74.123443404255312"/>
    <n v="25.77344340425531"/>
  </r>
  <r>
    <d v="2007-01-22T00:00:00"/>
    <x v="43"/>
    <n v="86.278868000000003"/>
    <n v="48.35"/>
    <n v="17.5"/>
    <n v="73.428823829787234"/>
    <n v="25.078823829787233"/>
  </r>
  <r>
    <d v="2007-01-29T00:00:00"/>
    <x v="43"/>
    <n v="85.65711499999999"/>
    <n v="48.35"/>
    <n v="17.5"/>
    <n v="72.899672340425525"/>
    <n v="24.549672340425523"/>
  </r>
  <r>
    <d v="2007-02-05T00:00:00"/>
    <x v="44"/>
    <n v="85.618028999999993"/>
    <n v="48.35"/>
    <n v="17.5"/>
    <n v="72.866407659574463"/>
    <n v="24.516407659574462"/>
  </r>
  <r>
    <d v="2007-02-12T00:00:00"/>
    <x v="44"/>
    <n v="86.122646999999986"/>
    <n v="48.35"/>
    <n v="17.5"/>
    <n v="73.295869787234025"/>
    <n v="24.945869787234024"/>
  </r>
  <r>
    <d v="2007-02-19T00:00:00"/>
    <x v="44"/>
    <n v="86.599115999999995"/>
    <n v="48.35"/>
    <n v="17.5"/>
    <n v="73.701375319148923"/>
    <n v="25.351375319148922"/>
  </r>
  <r>
    <d v="2007-02-26T00:00:00"/>
    <x v="44"/>
    <n v="87.066451000000001"/>
    <n v="48.35"/>
    <n v="17.5"/>
    <n v="74.099107234042549"/>
    <n v="25.749107234042548"/>
  </r>
  <r>
    <d v="2007-03-05T00:00:00"/>
    <x v="45"/>
    <n v="87.74497199999999"/>
    <n v="48.35"/>
    <n v="17.5"/>
    <n v="74.6765719148936"/>
    <n v="26.326571914893599"/>
  </r>
  <r>
    <d v="2007-03-12T00:00:00"/>
    <x v="45"/>
    <n v="88.479731999999998"/>
    <n v="48.35"/>
    <n v="17.5"/>
    <n v="75.301899574468081"/>
    <n v="26.951899574468079"/>
  </r>
  <r>
    <d v="2007-03-19T00:00:00"/>
    <x v="45"/>
    <n v="88.934463000000008"/>
    <n v="48.35"/>
    <n v="17.5"/>
    <n v="75.688904680851067"/>
    <n v="27.338904680851066"/>
  </r>
  <r>
    <d v="2007-03-26T00:00:00"/>
    <x v="45"/>
    <n v="89.319930999999997"/>
    <n v="48.35"/>
    <n v="17.5"/>
    <n v="76.01696255319149"/>
    <n v="27.666962553191489"/>
  </r>
  <r>
    <d v="2007-04-02T00:00:00"/>
    <x v="46"/>
    <n v="90.471061000000006"/>
    <n v="48.35"/>
    <n v="17.5"/>
    <n v="76.996647659574464"/>
    <n v="28.646647659574462"/>
  </r>
  <r>
    <d v="2007-04-10T00:00:00"/>
    <x v="46"/>
    <n v="91.176439999999999"/>
    <n v="48.35"/>
    <n v="17.5"/>
    <n v="77.596970212765953"/>
    <n v="29.246970212765952"/>
  </r>
  <r>
    <d v="2007-04-16T00:00:00"/>
    <x v="46"/>
    <n v="91.994012000000012"/>
    <n v="48.35"/>
    <n v="17.5"/>
    <n v="78.292776170212775"/>
    <n v="29.942776170212774"/>
  </r>
  <r>
    <d v="2007-04-23T00:00:00"/>
    <x v="46"/>
    <n v="92.933350000000004"/>
    <n v="48.35"/>
    <n v="17.5"/>
    <n v="79.092212765957441"/>
    <n v="30.74221276595744"/>
  </r>
  <r>
    <d v="2007-04-30T00:00:00"/>
    <x v="46"/>
    <n v="93.453507999999985"/>
    <n v="48.35"/>
    <n v="17.5"/>
    <n v="79.534900425531902"/>
    <n v="31.1849004255319"/>
  </r>
  <r>
    <d v="2007-05-07T00:00:00"/>
    <x v="47"/>
    <n v="94.426373999999981"/>
    <n v="48.35"/>
    <n v="17.5"/>
    <n v="80.36287148936168"/>
    <n v="32.012871489361679"/>
  </r>
  <r>
    <d v="2007-05-14T00:00:00"/>
    <x v="47"/>
    <n v="95.071353999999999"/>
    <n v="48.35"/>
    <n v="17.5"/>
    <n v="80.911790638297873"/>
    <n v="32.561790638297872"/>
  </r>
  <r>
    <d v="2007-05-21T00:00:00"/>
    <x v="47"/>
    <n v="95.705787000000001"/>
    <n v="48.35"/>
    <n v="17.5"/>
    <n v="81.451733617021276"/>
    <n v="33.101733617021274"/>
  </r>
  <r>
    <d v="2007-05-28T00:00:00"/>
    <x v="47"/>
    <n v="96.162215999999987"/>
    <n v="48.35"/>
    <n v="17.5"/>
    <n v="81.840183829787222"/>
    <n v="33.49018382978722"/>
  </r>
  <r>
    <d v="2007-06-04T00:00:00"/>
    <x v="48"/>
    <n v="96.512986999999995"/>
    <n v="48.35"/>
    <n v="17.5"/>
    <n v="82.138712340425528"/>
    <n v="33.788712340425526"/>
  </r>
  <r>
    <d v="2007-06-11T00:00:00"/>
    <x v="48"/>
    <n v="96.613450999999998"/>
    <n v="48.35"/>
    <n v="17.5"/>
    <n v="82.224213617021277"/>
    <n v="33.874213617021276"/>
  </r>
  <r>
    <d v="2007-06-18T00:00:00"/>
    <x v="48"/>
    <n v="96.559406999999993"/>
    <n v="48.35"/>
    <n v="17.5"/>
    <n v="82.178218723404242"/>
    <n v="33.828218723404241"/>
  </r>
  <r>
    <d v="2007-06-25T00:00:00"/>
    <x v="48"/>
    <n v="96.542167000000006"/>
    <n v="48.35"/>
    <n v="17.5"/>
    <n v="82.163546382978723"/>
    <n v="33.813546382978721"/>
  </r>
  <r>
    <d v="2007-07-02T00:00:00"/>
    <x v="49"/>
    <n v="96.358249999999998"/>
    <n v="48.35"/>
    <n v="17.5"/>
    <n v="82.007021276595736"/>
    <n v="33.657021276595735"/>
  </r>
  <r>
    <d v="2007-07-09T00:00:00"/>
    <x v="49"/>
    <n v="96.196229999999986"/>
    <n v="48.35"/>
    <n v="17.5"/>
    <n v="81.8691319148936"/>
    <n v="33.519131914893599"/>
  </r>
  <r>
    <d v="2007-07-16T00:00:00"/>
    <x v="49"/>
    <n v="96.20974600000001"/>
    <n v="48.35"/>
    <n v="17.5"/>
    <n v="81.880634893617028"/>
    <n v="33.530634893617027"/>
  </r>
  <r>
    <d v="2007-07-23T00:00:00"/>
    <x v="49"/>
    <n v="96.232653999999997"/>
    <n v="48.35"/>
    <n v="17.5"/>
    <n v="81.900131063829775"/>
    <n v="33.550131063829774"/>
  </r>
  <r>
    <d v="2007-07-30T00:00:00"/>
    <x v="49"/>
    <n v="96.196604999999991"/>
    <n v="48.35"/>
    <n v="17.5"/>
    <n v="81.869451063829771"/>
    <n v="33.51945106382977"/>
  </r>
  <r>
    <d v="2007-08-06T00:00:00"/>
    <x v="50"/>
    <n v="96.147015999999994"/>
    <n v="48.35"/>
    <n v="17.5"/>
    <n v="81.827247659574454"/>
    <n v="33.477247659574452"/>
  </r>
  <r>
    <d v="2007-08-13T00:00:00"/>
    <x v="50"/>
    <n v="95.999734999999987"/>
    <n v="48.35"/>
    <n v="17.5"/>
    <n v="81.701902127659565"/>
    <n v="33.351902127659564"/>
  </r>
  <r>
    <d v="2007-08-20T00:00:00"/>
    <x v="50"/>
    <n v="95.306029000000009"/>
    <n v="48.35"/>
    <n v="17.5"/>
    <n v="81.111514042553196"/>
    <n v="32.761514042553195"/>
  </r>
  <r>
    <d v="2007-08-27T00:00:00"/>
    <x v="50"/>
    <n v="95.002753999999982"/>
    <n v="48.35"/>
    <n v="17.5"/>
    <n v="80.853407659574444"/>
    <n v="32.503407659574442"/>
  </r>
  <r>
    <d v="2007-09-03T00:00:00"/>
    <x v="51"/>
    <n v="94.80359"/>
    <n v="48.35"/>
    <n v="17.5"/>
    <n v="80.683906382978719"/>
    <n v="32.333906382978718"/>
  </r>
  <r>
    <d v="2007-09-10T00:00:00"/>
    <x v="51"/>
    <n v="94.634482999999989"/>
    <n v="48.35"/>
    <n v="17.5"/>
    <n v="80.53998553191488"/>
    <n v="32.189985531914878"/>
  </r>
  <r>
    <d v="2007-09-17T00:00:00"/>
    <x v="51"/>
    <n v="94.653323"/>
    <n v="48.35"/>
    <n v="17.5"/>
    <n v="80.556019574468081"/>
    <n v="32.20601957446808"/>
  </r>
  <r>
    <d v="2007-09-24T00:00:00"/>
    <x v="51"/>
    <n v="94.912046000000004"/>
    <n v="48.35"/>
    <n v="17.5"/>
    <n v="80.776209361702129"/>
    <n v="32.426209361702128"/>
  </r>
  <r>
    <d v="2007-10-01T00:00:00"/>
    <x v="52"/>
    <n v="96.393332999999998"/>
    <n v="50.35"/>
    <n v="17.5"/>
    <n v="82.036879148936166"/>
    <n v="31.686879148936164"/>
  </r>
  <r>
    <d v="2007-10-08T00:00:00"/>
    <x v="52"/>
    <n v="97.138126999999997"/>
    <n v="50.35"/>
    <n v="17.5"/>
    <n v="82.67074638297872"/>
    <n v="32.320746382978719"/>
  </r>
  <r>
    <d v="2007-10-15T00:00:00"/>
    <x v="52"/>
    <n v="97.192101000000008"/>
    <n v="50.35"/>
    <n v="17.5"/>
    <n v="82.716681702127659"/>
    <n v="32.366681702127657"/>
  </r>
  <r>
    <d v="2007-10-22T00:00:00"/>
    <x v="52"/>
    <n v="97.805838999999992"/>
    <n v="50.35"/>
    <n v="17.5"/>
    <n v="83.239011914893609"/>
    <n v="32.889011914893608"/>
  </r>
  <r>
    <d v="2007-10-29T00:00:00"/>
    <x v="52"/>
    <n v="98.263275999999991"/>
    <n v="50.35"/>
    <n v="17.5"/>
    <n v="83.628319999999988"/>
    <n v="33.278319999999987"/>
  </r>
  <r>
    <d v="2007-11-05T00:00:00"/>
    <x v="53"/>
    <n v="99.364923999999988"/>
    <n v="50.35"/>
    <n v="17.5"/>
    <n v="84.565892765957429"/>
    <n v="34.215892765957427"/>
  </r>
  <r>
    <d v="2007-11-12T00:00:00"/>
    <x v="53"/>
    <n v="100.74229299999999"/>
    <n v="50.35"/>
    <n v="17.5"/>
    <n v="85.738121702127643"/>
    <n v="35.388121702127641"/>
  </r>
  <r>
    <d v="2007-11-19T00:00:00"/>
    <x v="53"/>
    <n v="101.46819400000001"/>
    <n v="50.35"/>
    <n v="17.5"/>
    <n v="86.355909787234054"/>
    <n v="36.005909787234053"/>
  </r>
  <r>
    <d v="2007-11-26T00:00:00"/>
    <x v="53"/>
    <n v="102.12973599999999"/>
    <n v="50.35"/>
    <n v="17.5"/>
    <n v="86.918924255319141"/>
    <n v="36.568924255319139"/>
  </r>
  <r>
    <d v="2007-12-03T00:00:00"/>
    <x v="54"/>
    <n v="102.58212699999999"/>
    <n v="50.35"/>
    <n v="17.5"/>
    <n v="87.303937872340413"/>
    <n v="36.953937872340411"/>
  </r>
  <r>
    <d v="2007-12-10T00:00:00"/>
    <x v="54"/>
    <n v="102.66679999999999"/>
    <n v="50.35"/>
    <n v="17.5"/>
    <n v="87.375999999999991"/>
    <n v="37.025999999999989"/>
  </r>
  <r>
    <d v="2007-12-17T00:00:00"/>
    <x v="54"/>
    <n v="102.599261"/>
    <n v="50.35"/>
    <n v="17.5"/>
    <n v="87.318519999999992"/>
    <n v="36.968519999999991"/>
  </r>
  <r>
    <d v="2007-12-24T00:00:00"/>
    <x v="54"/>
    <n v="102.526972"/>
    <n v="50.35"/>
    <n v="17.5"/>
    <n v="87.256997446808512"/>
    <n v="36.906997446808511"/>
  </r>
  <r>
    <d v="2007-12-31T00:00:00"/>
    <x v="54"/>
    <n v="102.662329"/>
    <n v="50.35"/>
    <n v="17.5"/>
    <n v="87.372194893617021"/>
    <n v="37.022194893617019"/>
  </r>
  <r>
    <d v="2008-01-07T00:00:00"/>
    <x v="55"/>
    <n v="103.370474"/>
    <n v="50.35"/>
    <n v="17.5"/>
    <n v="87.974871489361703"/>
    <n v="37.624871489361702"/>
  </r>
  <r>
    <d v="2008-01-14T00:00:00"/>
    <x v="55"/>
    <n v="103.82266499999999"/>
    <n v="50.35"/>
    <n v="17.5"/>
    <n v="88.35971489361701"/>
    <n v="38.009714893617009"/>
  </r>
  <r>
    <d v="2008-01-21T00:00:00"/>
    <x v="55"/>
    <n v="104.22351599999999"/>
    <n v="50.35"/>
    <n v="17.5"/>
    <n v="88.700864680851055"/>
    <n v="38.350864680851053"/>
  </r>
  <r>
    <d v="2008-01-28T00:00:00"/>
    <x v="55"/>
    <n v="104.22473800000002"/>
    <n v="50.35"/>
    <n v="17.5"/>
    <n v="88.701904680851072"/>
    <n v="38.351904680851071"/>
  </r>
  <r>
    <d v="2008-02-04T00:00:00"/>
    <x v="56"/>
    <n v="104.02678699999998"/>
    <n v="50.35"/>
    <n v="17.5"/>
    <n v="88.53343574468083"/>
    <n v="38.183435744680828"/>
  </r>
  <r>
    <d v="2008-02-11T00:00:00"/>
    <x v="56"/>
    <n v="103.67020199999999"/>
    <n v="50.35"/>
    <n v="17.5"/>
    <n v="88.22995914893616"/>
    <n v="37.879959148936159"/>
  </r>
  <r>
    <d v="2008-02-18T00:00:00"/>
    <x v="56"/>
    <n v="103.695297"/>
    <n v="50.35"/>
    <n v="17.5"/>
    <n v="88.251316595744669"/>
    <n v="37.901316595744667"/>
  </r>
  <r>
    <d v="2008-02-25T00:00:00"/>
    <x v="56"/>
    <n v="104.648274"/>
    <n v="50.35"/>
    <n v="17.5"/>
    <n v="89.062360851063829"/>
    <n v="38.712360851063828"/>
  </r>
  <r>
    <d v="2008-03-03T00:00:00"/>
    <x v="57"/>
    <n v="105.23825299999999"/>
    <n v="50.35"/>
    <n v="17.5"/>
    <n v="89.564470638297863"/>
    <n v="39.214470638297861"/>
  </r>
  <r>
    <d v="2008-03-10T00:00:00"/>
    <x v="57"/>
    <n v="105.95728799999999"/>
    <n v="50.35"/>
    <n v="17.5"/>
    <n v="90.17641531914893"/>
    <n v="39.826415319148929"/>
  </r>
  <r>
    <d v="2008-03-17T00:00:00"/>
    <x v="57"/>
    <n v="106.41453199999998"/>
    <n v="50.35"/>
    <n v="17.5"/>
    <n v="90.565559148936146"/>
    <n v="40.215559148936144"/>
  </r>
  <r>
    <d v="2008-03-24T00:00:00"/>
    <x v="57"/>
    <n v="106.904702"/>
    <n v="50.35"/>
    <n v="17.5"/>
    <n v="90.982725106382972"/>
    <n v="40.632725106382971"/>
  </r>
  <r>
    <d v="2008-03-31T00:00:00"/>
    <x v="57"/>
    <n v="107.10092999999999"/>
    <n v="50.35"/>
    <n v="17.5"/>
    <n v="91.149727659574452"/>
    <n v="40.799727659574451"/>
  </r>
  <r>
    <d v="2008-04-07T00:00:00"/>
    <x v="58"/>
    <n v="107.23669500000003"/>
    <n v="50.35"/>
    <n v="17.5"/>
    <n v="91.265272340425554"/>
    <n v="40.915272340425552"/>
  </r>
  <r>
    <d v="2008-04-14T00:00:00"/>
    <x v="58"/>
    <n v="107.61287"/>
    <n v="50.35"/>
    <n v="17.5"/>
    <n v="91.585421276595739"/>
    <n v="41.235421276595737"/>
  </r>
  <r>
    <d v="2008-04-21T00:00:00"/>
    <x v="58"/>
    <n v="108.571038"/>
    <n v="50.35"/>
    <n v="17.5"/>
    <n v="92.40088340425531"/>
    <n v="42.050883404255309"/>
  </r>
  <r>
    <d v="2008-04-28T00:00:00"/>
    <x v="58"/>
    <n v="109.49959299999999"/>
    <n v="50.35"/>
    <n v="17.5"/>
    <n v="93.191142978723391"/>
    <n v="42.84114297872339"/>
  </r>
  <r>
    <d v="2008-05-05T00:00:00"/>
    <x v="59"/>
    <n v="110.297523"/>
    <n v="50.35"/>
    <n v="17.5"/>
    <n v="93.870232340425531"/>
    <n v="43.52023234042553"/>
  </r>
  <r>
    <d v="2008-05-12T00:00:00"/>
    <x v="59"/>
    <n v="111.042185"/>
    <n v="50.35"/>
    <n v="17.5"/>
    <n v="94.503987234042555"/>
    <n v="44.153987234042553"/>
  </r>
  <r>
    <d v="2008-05-19T00:00:00"/>
    <x v="59"/>
    <n v="112.959507"/>
    <n v="50.35"/>
    <n v="17.5"/>
    <n v="96.135750638297864"/>
    <n v="45.785750638297863"/>
  </r>
  <r>
    <d v="2008-05-26T00:00:00"/>
    <x v="59"/>
    <n v="114.78663800000001"/>
    <n v="50.35"/>
    <n v="17.5"/>
    <n v="97.690755744680857"/>
    <n v="47.340755744680855"/>
  </r>
  <r>
    <d v="2008-06-02T00:00:00"/>
    <x v="60"/>
    <n v="116.026901"/>
    <n v="50.35"/>
    <n v="17.5"/>
    <n v="98.746298723404252"/>
    <n v="48.39629872340425"/>
  </r>
  <r>
    <d v="2008-06-09T00:00:00"/>
    <x v="60"/>
    <n v="116.85714299999999"/>
    <n v="50.35"/>
    <n v="17.5"/>
    <n v="99.452887659574458"/>
    <n v="49.102887659574456"/>
  </r>
  <r>
    <d v="2008-06-16T00:00:00"/>
    <x v="60"/>
    <n v="117.69308400000001"/>
    <n v="50.35"/>
    <n v="17.5"/>
    <n v="100.16432680851065"/>
    <n v="49.81432680851065"/>
  </r>
  <r>
    <d v="2008-06-23T00:00:00"/>
    <x v="60"/>
    <n v="118.439536"/>
    <n v="50.35"/>
    <n v="17.5"/>
    <n v="100.79960510638298"/>
    <n v="50.449605106382982"/>
  </r>
  <r>
    <d v="2008-06-30T00:00:00"/>
    <x v="60"/>
    <n v="118.84484700000002"/>
    <n v="50.35"/>
    <n v="17.5"/>
    <n v="101.14455063829789"/>
    <n v="50.794550638297885"/>
  </r>
  <r>
    <d v="2008-07-07T00:00:00"/>
    <x v="61"/>
    <n v="119.27641"/>
    <n v="50.35"/>
    <n v="17.5"/>
    <n v="101.51183829787233"/>
    <n v="51.161838297872329"/>
  </r>
  <r>
    <d v="2008-07-14T00:00:00"/>
    <x v="61"/>
    <n v="119.438039"/>
    <n v="50.35"/>
    <n v="17.5"/>
    <n v="101.64939489361701"/>
    <n v="51.299394893617013"/>
  </r>
  <r>
    <d v="2008-07-21T00:00:00"/>
    <x v="61"/>
    <n v="119.401111"/>
    <n v="50.35"/>
    <n v="17.5"/>
    <n v="101.61796680851063"/>
    <n v="51.267966808510629"/>
  </r>
  <r>
    <d v="2008-07-28T00:00:00"/>
    <x v="61"/>
    <n v="116.91113999999999"/>
    <n v="50.35"/>
    <n v="17.5"/>
    <n v="99.49884255319148"/>
    <n v="49.148842553191479"/>
  </r>
  <r>
    <d v="2008-08-04T00:00:00"/>
    <x v="62"/>
    <n v="115.060215"/>
    <n v="50.35"/>
    <n v="17.5"/>
    <n v="97.923587234042543"/>
    <n v="47.573587234042542"/>
  </r>
  <r>
    <d v="2008-08-11T00:00:00"/>
    <x v="62"/>
    <n v="113.922513"/>
    <n v="50.35"/>
    <n v="17.5"/>
    <n v="96.955330212765944"/>
    <n v="46.605330212765942"/>
  </r>
  <r>
    <d v="2008-08-18T00:00:00"/>
    <x v="62"/>
    <n v="112.21504400000001"/>
    <n v="50.35"/>
    <n v="17.5"/>
    <n v="95.502165106382975"/>
    <n v="45.152165106382974"/>
  </r>
  <r>
    <d v="2008-08-25T00:00:00"/>
    <x v="62"/>
    <n v="112.02256100000001"/>
    <n v="50.35"/>
    <n v="17.5"/>
    <n v="95.338349787234051"/>
    <n v="44.98834978723405"/>
  </r>
  <r>
    <d v="2008-09-01T00:00:00"/>
    <x v="63"/>
    <n v="112.19775800000001"/>
    <n v="50.35"/>
    <n v="17.5"/>
    <n v="95.487453617021274"/>
    <n v="45.137453617021272"/>
  </r>
  <r>
    <d v="2008-09-08T00:00:00"/>
    <x v="63"/>
    <n v="112.546851"/>
    <n v="50.35"/>
    <n v="17.5"/>
    <n v="95.784554042553196"/>
    <n v="45.434554042553195"/>
  </r>
  <r>
    <d v="2008-09-15T00:00:00"/>
    <x v="63"/>
    <n v="112.51230999999999"/>
    <n v="50.35"/>
    <n v="17.5"/>
    <n v="95.755157446808497"/>
    <n v="45.405157446808495"/>
  </r>
  <r>
    <d v="2008-09-22T00:00:00"/>
    <x v="63"/>
    <n v="110.81019999999999"/>
    <n v="50.35"/>
    <n v="17.5"/>
    <n v="94.306553191489357"/>
    <n v="43.956553191489355"/>
  </r>
  <r>
    <d v="2008-09-29T00:00:00"/>
    <x v="63"/>
    <n v="109.84891"/>
    <n v="50.35"/>
    <n v="17.5"/>
    <n v="93.488434042553195"/>
    <n v="43.138434042553193"/>
  </r>
  <r>
    <d v="2008-10-06T00:00:00"/>
    <x v="64"/>
    <n v="109.452068"/>
    <n v="50.35"/>
    <n v="17.5"/>
    <n v="93.150696170212754"/>
    <n v="42.800696170212753"/>
  </r>
  <r>
    <d v="2008-10-13T00:00:00"/>
    <x v="64"/>
    <n v="107.03952900000002"/>
    <n v="50.35"/>
    <n v="17.5"/>
    <n v="91.097471489361709"/>
    <n v="40.747471489361708"/>
  </r>
  <r>
    <d v="2008-10-20T00:00:00"/>
    <x v="64"/>
    <n v="102.658131"/>
    <n v="50.35"/>
    <n v="17.5"/>
    <n v="87.368622127659563"/>
    <n v="37.018622127659562"/>
  </r>
  <r>
    <d v="2008-10-27T00:00:00"/>
    <x v="64"/>
    <n v="98.622067999999999"/>
    <n v="50.35"/>
    <n v="17.5"/>
    <n v="83.933674893617024"/>
    <n v="33.583674893617022"/>
  </r>
  <r>
    <d v="2008-11-03T00:00:00"/>
    <x v="65"/>
    <n v="97.399640999999988"/>
    <n v="50.35"/>
    <n v="17.5"/>
    <n v="82.893311489361693"/>
    <n v="32.543311489361692"/>
  </r>
  <r>
    <d v="2008-11-10T00:00:00"/>
    <x v="65"/>
    <n v="95.890529999999998"/>
    <n v="50.35"/>
    <n v="17.5"/>
    <n v="81.608961702127658"/>
    <n v="31.258961702127657"/>
  </r>
  <r>
    <d v="2008-11-17T00:00:00"/>
    <x v="65"/>
    <n v="94.832461000000009"/>
    <n v="50.35"/>
    <n v="17.5"/>
    <n v="80.708477446808516"/>
    <n v="30.358477446808514"/>
  </r>
  <r>
    <d v="2008-11-24T00:00:00"/>
    <x v="65"/>
    <n v="92.787666000000002"/>
    <n v="50.35"/>
    <n v="17.5"/>
    <n v="78.968226382978727"/>
    <n v="28.618226382978726"/>
  </r>
  <r>
    <d v="2008-12-01T00:00:00"/>
    <x v="66"/>
    <n v="91.470286000000002"/>
    <n v="52.35"/>
    <n v="15"/>
    <n v="79.539379130434796"/>
    <n v="27.189379130434794"/>
  </r>
  <r>
    <d v="2008-12-08T00:00:00"/>
    <x v="66"/>
    <n v="90.156317000000001"/>
    <n v="52.35"/>
    <n v="15"/>
    <n v="78.396797391304361"/>
    <n v="26.046797391304359"/>
  </r>
  <r>
    <d v="2008-12-15T00:00:00"/>
    <x v="66"/>
    <n v="89.065689000000006"/>
    <n v="52.35"/>
    <n v="15"/>
    <n v="77.448425217391318"/>
    <n v="25.098425217391316"/>
  </r>
  <r>
    <d v="2008-12-22T00:00:00"/>
    <x v="66"/>
    <n v="88.014310000000009"/>
    <n v="52.35"/>
    <n v="15"/>
    <n v="76.534182608695673"/>
    <n v="24.184182608695671"/>
  </r>
  <r>
    <d v="2008-12-29T00:00:00"/>
    <x v="66"/>
    <n v="87.344305000000006"/>
    <n v="52.35"/>
    <n v="15"/>
    <n v="75.951569565217397"/>
    <n v="23.601569565217396"/>
  </r>
  <r>
    <d v="2009-01-05T00:00:00"/>
    <x v="67"/>
    <n v="85.422568999999996"/>
    <n v="52.35"/>
    <n v="15"/>
    <n v="74.280494782608699"/>
    <n v="21.930494782608697"/>
  </r>
  <r>
    <d v="2009-01-12T00:00:00"/>
    <x v="67"/>
    <n v="86.018714000000003"/>
    <n v="52.35"/>
    <n v="15"/>
    <n v="74.798881739130437"/>
    <n v="22.448881739130435"/>
  </r>
  <r>
    <d v="2009-01-19T00:00:00"/>
    <x v="67"/>
    <n v="86.194496000000015"/>
    <n v="52.35"/>
    <n v="15"/>
    <n v="74.951735652173937"/>
    <n v="22.601735652173936"/>
  </r>
  <r>
    <d v="2009-01-26T00:00:00"/>
    <x v="67"/>
    <n v="87.417686000000003"/>
    <n v="52.35"/>
    <n v="15"/>
    <n v="76.015379130434795"/>
    <n v="23.665379130434793"/>
  </r>
  <r>
    <d v="2009-02-02T00:00:00"/>
    <x v="68"/>
    <n v="88.160800999999992"/>
    <n v="52.35"/>
    <n v="15"/>
    <n v="76.661566086956526"/>
    <n v="24.311566086956525"/>
  </r>
  <r>
    <d v="2009-02-09T00:00:00"/>
    <x v="68"/>
    <n v="89.276794999999993"/>
    <n v="52.35"/>
    <n v="15"/>
    <n v="77.631995652173913"/>
    <n v="25.281995652173912"/>
  </r>
  <r>
    <d v="2009-02-16T00:00:00"/>
    <x v="68"/>
    <n v="90.120513000000003"/>
    <n v="52.35"/>
    <n v="15"/>
    <n v="78.365663478260885"/>
    <n v="26.015663478260883"/>
  </r>
  <r>
    <d v="2009-02-23T00:00:00"/>
    <x v="68"/>
    <n v="90.331889000000018"/>
    <n v="52.35"/>
    <n v="15"/>
    <n v="78.549468695652195"/>
    <n v="26.199468695652193"/>
  </r>
  <r>
    <d v="2009-03-02T00:00:00"/>
    <x v="69"/>
    <n v="90.28252599999999"/>
    <n v="52.35"/>
    <n v="15"/>
    <n v="78.506544347826079"/>
    <n v="26.156544347826078"/>
  </r>
  <r>
    <d v="2009-03-09T00:00:00"/>
    <x v="69"/>
    <n v="90.153572000000011"/>
    <n v="52.35"/>
    <n v="15"/>
    <n v="78.394410434782628"/>
    <n v="26.044410434782627"/>
  </r>
  <r>
    <d v="2009-03-16T00:00:00"/>
    <x v="69"/>
    <n v="90.158703999999986"/>
    <n v="52.35"/>
    <n v="15"/>
    <n v="78.398873043478261"/>
    <n v="26.04887304347826"/>
  </r>
  <r>
    <d v="2009-03-23T00:00:00"/>
    <x v="69"/>
    <n v="90.164739000000012"/>
    <n v="52.35"/>
    <n v="15"/>
    <n v="78.404120869565233"/>
    <n v="26.054120869565232"/>
  </r>
  <r>
    <d v="2009-03-30T00:00:00"/>
    <x v="69"/>
    <n v="91.345055000000002"/>
    <n v="52.35"/>
    <n v="15"/>
    <n v="79.430482608695655"/>
    <n v="27.080482608695654"/>
  </r>
  <r>
    <d v="2009-04-06T00:00:00"/>
    <x v="70"/>
    <n v="93.717652999999999"/>
    <n v="54.19"/>
    <n v="15"/>
    <n v="81.493611304347837"/>
    <n v="27.303611304347839"/>
  </r>
  <r>
    <d v="2009-04-13T00:00:00"/>
    <x v="70"/>
    <n v="94.108026999999993"/>
    <n v="54.19"/>
    <n v="15"/>
    <n v="81.833066956521733"/>
    <n v="27.643066956521736"/>
  </r>
  <r>
    <d v="2009-04-20T00:00:00"/>
    <x v="70"/>
    <n v="94.623217999999994"/>
    <n v="54.19"/>
    <n v="15"/>
    <n v="82.281059130434784"/>
    <n v="28.091059130434786"/>
  </r>
  <r>
    <d v="2009-04-27T00:00:00"/>
    <x v="70"/>
    <n v="95.133962000000011"/>
    <n v="54.19"/>
    <n v="15"/>
    <n v="82.725184347826101"/>
    <n v="28.535184347826103"/>
  </r>
  <r>
    <d v="2009-05-04T00:00:00"/>
    <x v="71"/>
    <n v="95.595408000000006"/>
    <n v="54.19"/>
    <n v="15"/>
    <n v="83.126441739130442"/>
    <n v="28.936441739130444"/>
  </r>
  <r>
    <d v="2009-05-11T00:00:00"/>
    <x v="71"/>
    <n v="96.586976000000007"/>
    <n v="54.19"/>
    <n v="15"/>
    <n v="83.988674782608712"/>
    <n v="29.798674782608714"/>
  </r>
  <r>
    <d v="2009-05-18T00:00:00"/>
    <x v="71"/>
    <n v="97.544747999999998"/>
    <n v="54.19"/>
    <n v="15"/>
    <n v="84.821520000000007"/>
    <n v="30.631520000000009"/>
  </r>
  <r>
    <d v="2009-05-25T00:00:00"/>
    <x v="71"/>
    <n v="98.899267000000009"/>
    <n v="54.19"/>
    <n v="15"/>
    <n v="85.999362608695662"/>
    <n v="31.809362608695665"/>
  </r>
  <r>
    <d v="2009-06-01T00:00:00"/>
    <x v="72"/>
    <n v="99.385001999999986"/>
    <n v="54.19"/>
    <n v="15"/>
    <n v="86.421740869565213"/>
    <n v="32.231740869565215"/>
  </r>
  <r>
    <d v="2009-06-08T00:00:00"/>
    <x v="72"/>
    <n v="100.58954800000001"/>
    <n v="54.19"/>
    <n v="15"/>
    <n v="87.469172173913051"/>
    <n v="33.279172173913054"/>
  </r>
  <r>
    <d v="2009-06-15T00:00:00"/>
    <x v="72"/>
    <n v="101.97936300000001"/>
    <n v="54.19"/>
    <n v="15"/>
    <n v="88.677706956521746"/>
    <n v="34.487706956521748"/>
  </r>
  <r>
    <d v="2009-06-22T00:00:00"/>
    <x v="72"/>
    <n v="102.80786200000001"/>
    <n v="54.19"/>
    <n v="15"/>
    <n v="89.398140869565239"/>
    <n v="35.208140869565241"/>
  </r>
  <r>
    <d v="2009-06-29T00:00:00"/>
    <x v="72"/>
    <n v="103.302665"/>
    <n v="54.19"/>
    <n v="15"/>
    <n v="89.828404347826094"/>
    <n v="35.638404347826096"/>
  </r>
  <r>
    <d v="2009-07-06T00:00:00"/>
    <x v="73"/>
    <n v="103.566712"/>
    <n v="54.19"/>
    <n v="15"/>
    <n v="90.058010434782616"/>
    <n v="35.868010434782619"/>
  </r>
  <r>
    <d v="2009-07-13T00:00:00"/>
    <x v="73"/>
    <n v="102.784542"/>
    <n v="54.19"/>
    <n v="15"/>
    <n v="89.377862608695665"/>
    <n v="35.187862608695667"/>
  </r>
  <r>
    <d v="2009-07-20T00:00:00"/>
    <x v="73"/>
    <n v="102.219436"/>
    <n v="54.19"/>
    <n v="15"/>
    <n v="88.886466086956531"/>
    <n v="34.696466086956534"/>
  </r>
  <r>
    <d v="2009-07-27T00:00:00"/>
    <x v="73"/>
    <n v="102.17393200000001"/>
    <n v="54.19"/>
    <n v="15"/>
    <n v="88.846897391304367"/>
    <n v="34.656897391304369"/>
  </r>
  <r>
    <d v="2009-08-03T00:00:00"/>
    <x v="74"/>
    <n v="102.35533099999999"/>
    <n v="54.19"/>
    <n v="15"/>
    <n v="89.004635652173917"/>
    <n v="34.814635652173919"/>
  </r>
  <r>
    <d v="2009-08-10T00:00:00"/>
    <x v="74"/>
    <n v="103.011629"/>
    <n v="54.19"/>
    <n v="15"/>
    <n v="89.575329565217402"/>
    <n v="35.385329565217404"/>
  </r>
  <r>
    <d v="2009-08-17T00:00:00"/>
    <x v="74"/>
    <n v="103.955395"/>
    <n v="54.19"/>
    <n v="15"/>
    <n v="90.395995652173923"/>
    <n v="36.205995652173925"/>
  </r>
  <r>
    <d v="2009-08-24T00:00:00"/>
    <x v="74"/>
    <n v="104.69857999999999"/>
    <n v="54.19"/>
    <n v="15"/>
    <n v="91.042243478260872"/>
    <n v="36.852243478260874"/>
  </r>
  <r>
    <d v="2009-08-31T00:00:00"/>
    <x v="74"/>
    <n v="105.10995600000001"/>
    <n v="54.19"/>
    <n v="15"/>
    <n v="91.399961739130447"/>
    <n v="37.209961739130449"/>
  </r>
  <r>
    <d v="2009-09-07T00:00:00"/>
    <x v="75"/>
    <n v="106.850234"/>
    <n v="56.19"/>
    <n v="15"/>
    <n v="92.913246956521746"/>
    <n v="36.723246956521749"/>
  </r>
  <r>
    <d v="2009-09-14T00:00:00"/>
    <x v="75"/>
    <n v="106.431934"/>
    <n v="56.19"/>
    <n v="15"/>
    <n v="92.549507826086966"/>
    <n v="36.359507826086968"/>
  </r>
  <r>
    <d v="2009-09-21T00:00:00"/>
    <x v="75"/>
    <n v="105.95612400000002"/>
    <n v="56.19"/>
    <n v="15"/>
    <n v="92.135760000000019"/>
    <n v="35.945760000000021"/>
  </r>
  <r>
    <d v="2009-09-28T00:00:00"/>
    <x v="75"/>
    <n v="105.43691600000001"/>
    <n v="56.19"/>
    <n v="15"/>
    <n v="91.684274782608711"/>
    <n v="35.494274782608713"/>
  </r>
  <r>
    <d v="2009-10-05T00:00:00"/>
    <x v="76"/>
    <n v="104.867458"/>
    <n v="56.19"/>
    <n v="15"/>
    <n v="91.189093913043479"/>
    <n v="34.999093913043481"/>
  </r>
  <r>
    <d v="2009-10-12T00:00:00"/>
    <x v="76"/>
    <n v="104.71270100000001"/>
    <n v="56.19"/>
    <n v="15"/>
    <n v="91.054522608695663"/>
    <n v="34.864522608695665"/>
  </r>
  <r>
    <d v="2009-10-19T00:00:00"/>
    <x v="76"/>
    <n v="105.08438200000001"/>
    <n v="56.19"/>
    <n v="15"/>
    <n v="91.377723478260876"/>
    <n v="35.187723478260878"/>
  </r>
  <r>
    <d v="2009-10-26T00:00:00"/>
    <x v="76"/>
    <n v="106.75587300000001"/>
    <n v="56.19"/>
    <n v="15"/>
    <n v="92.831193913043492"/>
    <n v="36.641193913043494"/>
  </r>
  <r>
    <d v="2009-11-02T00:00:00"/>
    <x v="77"/>
    <n v="107.43145800000001"/>
    <n v="56.19"/>
    <n v="15"/>
    <n v="93.41865913043479"/>
    <n v="37.228659130434792"/>
  </r>
  <r>
    <d v="2009-11-09T00:00:00"/>
    <x v="77"/>
    <n v="108.10007800000001"/>
    <n v="56.19"/>
    <n v="15"/>
    <n v="94.000067826086976"/>
    <n v="37.810067826086978"/>
  </r>
  <r>
    <d v="2009-11-16T00:00:00"/>
    <x v="77"/>
    <n v="108.483895"/>
    <n v="56.19"/>
    <n v="15"/>
    <n v="94.333821739130443"/>
    <n v="38.143821739130445"/>
  </r>
  <r>
    <d v="2009-11-23T00:00:00"/>
    <x v="77"/>
    <n v="108.73341000000001"/>
    <n v="56.19"/>
    <n v="15"/>
    <n v="94.55079130434784"/>
    <n v="38.360791304347842"/>
  </r>
  <r>
    <d v="2009-11-30T00:00:00"/>
    <x v="77"/>
    <n v="108.79216099999999"/>
    <n v="56.19"/>
    <n v="15"/>
    <n v="94.601879130434781"/>
    <n v="38.411879130434784"/>
  </r>
  <r>
    <d v="2009-12-07T00:00:00"/>
    <x v="78"/>
    <n v="108.637429"/>
    <n v="56.19"/>
    <n v="15"/>
    <n v="94.467329565217398"/>
    <n v="38.2773295652174"/>
  </r>
  <r>
    <d v="2009-12-14T00:00:00"/>
    <x v="78"/>
    <n v="108.49736899999999"/>
    <n v="56.19"/>
    <n v="15"/>
    <n v="94.34553826086956"/>
    <n v="38.155538260869562"/>
  </r>
  <r>
    <d v="2009-12-21T00:00:00"/>
    <x v="78"/>
    <n v="107.466071"/>
    <n v="56.19"/>
    <n v="15"/>
    <n v="93.448757391304355"/>
    <n v="37.258757391304357"/>
  </r>
  <r>
    <d v="2009-12-28T00:00:00"/>
    <x v="78"/>
    <n v="107.44304199999999"/>
    <n v="56.19"/>
    <n v="15"/>
    <n v="93.428732173913048"/>
    <n v="37.23873217391305"/>
  </r>
  <r>
    <d v="2010-01-04T00:00:00"/>
    <x v="79"/>
    <n v="109.34044399999999"/>
    <n v="56.19"/>
    <n v="17.5"/>
    <n v="93.055697021276586"/>
    <n v="36.865697021276588"/>
  </r>
  <r>
    <d v="2010-01-11T00:00:00"/>
    <x v="79"/>
    <n v="110.72232100000001"/>
    <n v="56.19"/>
    <n v="17.5"/>
    <n v="94.231762553191487"/>
    <n v="38.041762553191489"/>
  </r>
  <r>
    <d v="2010-01-18T00:00:00"/>
    <x v="79"/>
    <n v="111.601865"/>
    <n v="56.19"/>
    <n v="17.5"/>
    <n v="94.980310638297865"/>
    <n v="38.790310638297868"/>
  </r>
  <r>
    <d v="2010-01-25T00:00:00"/>
    <x v="79"/>
    <n v="111.86565400000002"/>
    <n v="56.19"/>
    <n v="17.5"/>
    <n v="95.204811914893625"/>
    <n v="39.014811914893627"/>
  </r>
  <r>
    <d v="2010-02-01T00:00:00"/>
    <x v="80"/>
    <n v="111.90562199999999"/>
    <n v="56.19"/>
    <n v="17.5"/>
    <n v="95.238827234042546"/>
    <n v="39.048827234042548"/>
  </r>
  <r>
    <d v="2010-02-08T00:00:00"/>
    <x v="80"/>
    <n v="111.95014099999999"/>
    <n v="56.19"/>
    <n v="17.5"/>
    <n v="95.276715744680843"/>
    <n v="39.086715744680845"/>
  </r>
  <r>
    <d v="2010-02-15T00:00:00"/>
    <x v="80"/>
    <n v="111.892903"/>
    <n v="56.19"/>
    <n v="17.5"/>
    <n v="95.228002553191487"/>
    <n v="39.03800255319149"/>
  </r>
  <r>
    <d v="2010-02-22T00:00:00"/>
    <x v="80"/>
    <n v="111.56485600000001"/>
    <n v="56.19"/>
    <n v="17.5"/>
    <n v="94.948813617021273"/>
    <n v="38.758813617021275"/>
  </r>
  <r>
    <d v="2010-03-01T00:00:00"/>
    <x v="81"/>
    <n v="112.41734299999999"/>
    <n v="56.19"/>
    <n v="17.5"/>
    <n v="95.674334468085092"/>
    <n v="39.484334468085095"/>
  </r>
  <r>
    <d v="2010-03-08T00:00:00"/>
    <x v="81"/>
    <n v="113.71174400000002"/>
    <n v="56.19"/>
    <n v="17.5"/>
    <n v="96.775952340425548"/>
    <n v="40.58595234042555"/>
  </r>
  <r>
    <d v="2010-03-15T00:00:00"/>
    <x v="81"/>
    <n v="115.458187"/>
    <n v="56.19"/>
    <n v="17.5"/>
    <n v="98.262286808510638"/>
    <n v="42.07228680851064"/>
  </r>
  <r>
    <d v="2010-03-22T00:00:00"/>
    <x v="81"/>
    <n v="116.590958"/>
    <n v="56.19"/>
    <n v="17.5"/>
    <n v="99.226347234042549"/>
    <n v="43.036347234042552"/>
  </r>
  <r>
    <d v="2010-03-29T00:00:00"/>
    <x v="81"/>
    <n v="117.28185100000002"/>
    <n v="56.19"/>
    <n v="17.5"/>
    <n v="99.814341276595755"/>
    <n v="43.624341276595757"/>
  </r>
  <r>
    <d v="2010-04-05T00:00:00"/>
    <x v="82"/>
    <n v="119.286053"/>
    <n v="57.19"/>
    <n v="17.5"/>
    <n v="101.52004510638297"/>
    <n v="44.330045106382968"/>
  </r>
  <r>
    <d v="2010-04-12T00:00:00"/>
    <x v="82"/>
    <n v="119.94229500000002"/>
    <n v="57.19"/>
    <n v="17.5"/>
    <n v="102.07854893617022"/>
    <n v="44.888548936170224"/>
  </r>
  <r>
    <d v="2010-04-19T00:00:00"/>
    <x v="82"/>
    <n v="120.554956"/>
    <n v="57.19"/>
    <n v="17.5"/>
    <n v="102.59996255319149"/>
    <n v="45.409962553191491"/>
  </r>
  <r>
    <d v="2010-04-26T00:00:00"/>
    <x v="82"/>
    <n v="120.987002"/>
    <n v="57.19"/>
    <n v="17.5"/>
    <n v="102.96766127659575"/>
    <n v="45.777661276595751"/>
  </r>
  <r>
    <d v="2010-05-03T00:00:00"/>
    <x v="83"/>
    <n v="121.18373300000002"/>
    <n v="57.19"/>
    <n v="17.5"/>
    <n v="103.13509191489362"/>
    <n v="45.945091914893624"/>
  </r>
  <r>
    <d v="2010-05-10T00:00:00"/>
    <x v="83"/>
    <n v="121.310311"/>
    <n v="57.19"/>
    <n v="17.5"/>
    <n v="103.24281787234042"/>
    <n v="46.052817872340427"/>
  </r>
  <r>
    <d v="2010-05-17T00:00:00"/>
    <x v="83"/>
    <n v="121.30394699999999"/>
    <n v="57.19"/>
    <n v="17.5"/>
    <n v="103.23740170212766"/>
    <n v="46.047401702127658"/>
  </r>
  <r>
    <d v="2010-05-24T00:00:00"/>
    <x v="83"/>
    <n v="119.92543199999999"/>
    <n v="57.19"/>
    <n v="17.5"/>
    <n v="102.06419744680849"/>
    <n v="44.874197446808495"/>
  </r>
  <r>
    <d v="2010-05-31T00:00:00"/>
    <x v="83"/>
    <n v="118.542993"/>
    <n v="57.19"/>
    <n v="17.5"/>
    <n v="100.88765361702127"/>
    <n v="43.697653617021274"/>
  </r>
  <r>
    <d v="2010-06-07T00:00:00"/>
    <x v="84"/>
    <n v="118.204835"/>
    <n v="57.19"/>
    <n v="17.5"/>
    <n v="100.59985957446808"/>
    <n v="43.409859574468086"/>
  </r>
  <r>
    <d v="2010-06-14T00:00:00"/>
    <x v="84"/>
    <n v="117.86583200000001"/>
    <n v="57.19"/>
    <n v="17.5"/>
    <n v="100.31134638297873"/>
    <n v="43.121346382978729"/>
  </r>
  <r>
    <d v="2010-06-21T00:00:00"/>
    <x v="84"/>
    <n v="117.80199100000002"/>
    <n v="57.19"/>
    <n v="17.5"/>
    <n v="100.25701361702129"/>
    <n v="43.067013617021288"/>
  </r>
  <r>
    <d v="2010-06-28T00:00:00"/>
    <x v="84"/>
    <n v="117.877241"/>
    <n v="57.19"/>
    <n v="17.5"/>
    <n v="100.32105617021276"/>
    <n v="43.131056170212759"/>
  </r>
  <r>
    <d v="2010-07-05T00:00:00"/>
    <x v="85"/>
    <n v="117.90912900000001"/>
    <n v="57.19"/>
    <n v="17.5"/>
    <n v="100.34819489361702"/>
    <n v="43.158194893617022"/>
  </r>
  <r>
    <d v="2010-07-12T00:00:00"/>
    <x v="85"/>
    <n v="117.39348100000001"/>
    <n v="57.19"/>
    <n v="17.5"/>
    <n v="99.909345531914894"/>
    <n v="42.719345531914897"/>
  </r>
  <r>
    <d v="2010-07-19T00:00:00"/>
    <x v="85"/>
    <n v="116.84867799999999"/>
    <n v="57.19"/>
    <n v="17.5"/>
    <n v="99.445683404255306"/>
    <n v="42.255683404255308"/>
  </r>
  <r>
    <d v="2010-07-26T00:00:00"/>
    <x v="85"/>
    <n v="116.61429799999999"/>
    <n v="57.19"/>
    <n v="17.5"/>
    <n v="99.246211063829776"/>
    <n v="42.056211063829778"/>
  </r>
  <r>
    <d v="2010-08-02T00:00:00"/>
    <x v="86"/>
    <n v="116.50902600000001"/>
    <n v="57.19"/>
    <n v="17.5"/>
    <n v="99.156617872340433"/>
    <n v="41.966617872340436"/>
  </r>
  <r>
    <d v="2010-08-09T00:00:00"/>
    <x v="86"/>
    <n v="116.345645"/>
    <n v="57.19"/>
    <n v="17.5"/>
    <n v="99.01757021276596"/>
    <n v="41.827570212765963"/>
  </r>
  <r>
    <d v="2010-08-16T00:00:00"/>
    <x v="86"/>
    <n v="116.337238"/>
    <n v="57.19"/>
    <n v="17.5"/>
    <n v="99.010415319148933"/>
    <n v="41.820415319148935"/>
  </r>
  <r>
    <d v="2010-08-23T00:00:00"/>
    <x v="86"/>
    <n v="115.64259799999999"/>
    <n v="57.19"/>
    <n v="17.5"/>
    <n v="98.419232340425523"/>
    <n v="41.229232340425526"/>
  </r>
  <r>
    <d v="2010-08-30T00:00:00"/>
    <x v="86"/>
    <n v="114.98343899999999"/>
    <n v="57.19"/>
    <n v="17.5"/>
    <n v="97.858245957446798"/>
    <n v="40.6682459574468"/>
  </r>
  <r>
    <d v="2010-09-06T00:00:00"/>
    <x v="87"/>
    <n v="114.59094599999999"/>
    <n v="57.19"/>
    <n v="17.5"/>
    <n v="97.52420936170212"/>
    <n v="40.334209361702122"/>
  </r>
  <r>
    <d v="2010-09-13T00:00:00"/>
    <x v="87"/>
    <n v="114.656544"/>
    <n v="57.19"/>
    <n v="17.5"/>
    <n v="97.580037446808504"/>
    <n v="40.390037446808506"/>
  </r>
  <r>
    <d v="2010-09-20T00:00:00"/>
    <x v="87"/>
    <n v="115.06469100000001"/>
    <n v="57.19"/>
    <n v="17.5"/>
    <n v="97.927396595744682"/>
    <n v="40.737396595744684"/>
  </r>
  <r>
    <d v="2010-09-27T00:00:00"/>
    <x v="87"/>
    <n v="115.394465"/>
    <n v="57.19"/>
    <n v="17.5"/>
    <n v="98.208055319148926"/>
    <n v="41.018055319148928"/>
  </r>
  <r>
    <d v="2010-10-04T00:00:00"/>
    <x v="88"/>
    <n v="116.01308499999999"/>
    <n v="58.19"/>
    <n v="17.5"/>
    <n v="98.734540425531904"/>
    <n v="40.544540425531906"/>
  </r>
  <r>
    <d v="2010-10-11T00:00:00"/>
    <x v="88"/>
    <n v="116.78295899999999"/>
    <n v="58.19"/>
    <n v="17.5"/>
    <n v="99.389752340425517"/>
    <n v="41.199752340425519"/>
  </r>
  <r>
    <d v="2010-10-18T00:00:00"/>
    <x v="88"/>
    <n v="117.283602"/>
    <n v="58.19"/>
    <n v="17.5"/>
    <n v="99.815831489361699"/>
    <n v="41.625831489361701"/>
  </r>
  <r>
    <d v="2010-10-25T00:00:00"/>
    <x v="88"/>
    <n v="117.73926400000002"/>
    <n v="58.19"/>
    <n v="17.5"/>
    <n v="100.20362893617022"/>
    <n v="42.013628936170221"/>
  </r>
  <r>
    <d v="2010-11-01T00:00:00"/>
    <x v="89"/>
    <n v="118.17751500000001"/>
    <n v="58.19"/>
    <n v="17.5"/>
    <n v="100.57660851063831"/>
    <n v="42.386608510638311"/>
  </r>
  <r>
    <d v="2010-11-08T00:00:00"/>
    <x v="89"/>
    <n v="118.671395"/>
    <n v="58.19"/>
    <n v="17.5"/>
    <n v="100.99693191489362"/>
    <n v="42.806931914893624"/>
  </r>
  <r>
    <d v="2010-11-15T00:00:00"/>
    <x v="89"/>
    <n v="118.797061"/>
    <n v="58.19"/>
    <n v="17.5"/>
    <n v="101.10388170212765"/>
    <n v="42.913881702127654"/>
  </r>
  <r>
    <d v="2010-11-22T00:00:00"/>
    <x v="89"/>
    <n v="118.98856600000001"/>
    <n v="58.19"/>
    <n v="17.5"/>
    <n v="101.26686468085107"/>
    <n v="43.076864680851074"/>
  </r>
  <r>
    <d v="2010-11-29T00:00:00"/>
    <x v="89"/>
    <n v="119.207667"/>
    <n v="58.19"/>
    <n v="17.5"/>
    <n v="101.45333361702127"/>
    <n v="43.263333617021274"/>
  </r>
  <r>
    <d v="2010-12-06T00:00:00"/>
    <x v="90"/>
    <n v="120.541506"/>
    <n v="58.19"/>
    <n v="17.5"/>
    <n v="102.58851574468085"/>
    <n v="44.39851574468085"/>
  </r>
  <r>
    <d v="2010-12-13T00:00:00"/>
    <x v="90"/>
    <n v="121.681916"/>
    <n v="58.19"/>
    <n v="17.5"/>
    <n v="103.5590774468085"/>
    <n v="45.369077446808504"/>
  </r>
  <r>
    <d v="2010-12-20T00:00:00"/>
    <x v="90"/>
    <n v="122.309134"/>
    <n v="58.19"/>
    <n v="17.5"/>
    <n v="104.09287999999999"/>
    <n v="45.902879999999996"/>
  </r>
  <r>
    <d v="2010-12-27T00:00:00"/>
    <x v="90"/>
    <n v="123.441238"/>
    <n v="58.19"/>
    <n v="17.5"/>
    <n v="105.05637276595745"/>
    <n v="46.86637276595745"/>
  </r>
  <r>
    <d v="2011-01-03T00:00:00"/>
    <x v="91"/>
    <n v="124.85238899999999"/>
    <n v="58.95"/>
    <n v="17.5"/>
    <n v="106.25735234042551"/>
    <n v="47.30735234042551"/>
  </r>
  <r>
    <d v="2011-01-10T00:00:00"/>
    <x v="91"/>
    <n v="127.398126"/>
    <n v="58.95"/>
    <n v="20"/>
    <n v="106.16510500000001"/>
    <n v="47.215105000000008"/>
  </r>
  <r>
    <d v="2011-01-17T00:00:00"/>
    <x v="91"/>
    <n v="127.87220300000001"/>
    <n v="58.95"/>
    <n v="20"/>
    <n v="106.56016916666668"/>
    <n v="47.61016916666668"/>
  </r>
  <r>
    <d v="2011-01-24T00:00:00"/>
    <x v="91"/>
    <n v="128.352261"/>
    <n v="58.95"/>
    <n v="20"/>
    <n v="106.9602175"/>
    <n v="48.010217499999996"/>
  </r>
  <r>
    <d v="2011-01-31T00:00:00"/>
    <x v="91"/>
    <n v="128.547955"/>
    <n v="58.95"/>
    <n v="20"/>
    <n v="107.12329583333334"/>
    <n v="48.173295833333341"/>
  </r>
  <r>
    <d v="2011-02-07T00:00:00"/>
    <x v="92"/>
    <n v="128.63559800000002"/>
    <n v="58.95"/>
    <n v="20"/>
    <n v="107.19633166666668"/>
    <n v="48.246331666666677"/>
  </r>
  <r>
    <d v="2011-02-14T00:00:00"/>
    <x v="92"/>
    <n v="128.725403"/>
    <n v="58.95"/>
    <n v="20"/>
    <n v="107.27116916666667"/>
    <n v="48.321169166666664"/>
  </r>
  <r>
    <d v="2011-02-21T00:00:00"/>
    <x v="92"/>
    <n v="128.91914499999999"/>
    <n v="58.95"/>
    <n v="20"/>
    <n v="107.43262083333333"/>
    <n v="48.482620833333328"/>
  </r>
  <r>
    <m/>
    <x v="9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3" minRefreshableVersion="3" showCalcMbrs="0" showDrill="0" useAutoFormatting="1" rowGrandTotals="0" colGrandTotals="0" itemPrintTitles="1" createdVersion="3" indent="0" showHeaders="0" outline="1" outlineData="1" multipleFieldFilters="0">
  <location ref="C1:D95" firstHeaderRow="1" firstDataRow="1" firstDataCol="1"/>
  <pivotFields count="3">
    <pivotField showAll="0"/>
    <pivotField axis="axisRow" showAl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  <pivotField dataField="1" showAll="0"/>
  </pivotFields>
  <rowFields count="1">
    <field x="1"/>
  </rowFields>
  <rowItems count="9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</rowItems>
  <colItems count="1">
    <i/>
  </colItems>
  <dataFields count="1">
    <dataField name="Average of Brent $/Barrel" fld="2" subtotal="average" baseField="0" baseItem="0" numFmtId="2"/>
  </dataFields>
  <formats count="1">
    <format dxfId="0">
      <pivotArea dataOnly="0" labelOnly="1" outline="0" axis="axisValues" fieldPosition="0"/>
    </format>
  </formats>
  <pivotTableStyleInfo name="PivotStyleLight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3" minRefreshableVersion="3" showCalcMbrs="0" showDrill="0" useAutoFormatting="1" rowGrandTotals="0" colGrandTotals="0" itemPrintTitles="1" createdVersion="3" indent="0" showHeaders="0" outline="1" outlineData="1" multipleFieldFilters="0" chartFormat="1">
  <location ref="A1:B95" firstHeaderRow="1" firstDataRow="1" firstDataCol="1"/>
  <pivotFields count="7">
    <pivotField showAll="0"/>
    <pivotField axis="axisRow" showAl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t="default"/>
      </items>
    </pivotField>
    <pivotField showAll="0"/>
    <pivotField showAll="0" defaultSubtotal="0"/>
    <pivotField showAll="0" defaultSubtotal="0"/>
    <pivotField showAll="0" defaultSubtotal="0"/>
    <pivotField dataField="1" showAll="0" defaultSubtotal="0"/>
  </pivotFields>
  <rowFields count="1">
    <field x="1"/>
  </rowFields>
  <rowItems count="9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</rowItems>
  <colItems count="1">
    <i/>
  </colItems>
  <dataFields count="1">
    <dataField name="Average of Petrol at Pump Ex VAT &amp; Duty  (p/l)" fld="6" subtotal="average" baseField="0" baseItem="0" numFmtId="2"/>
  </dataFields>
  <formats count="1">
    <format dxfId="1">
      <pivotArea dataOnly="0" labelOnly="1" outline="0" axis="axisValues" fieldPosition="0"/>
    </format>
  </formats>
  <pivotTableStyleInfo name="PivotStyleLight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ecc.gov.uk/en/content/cms/statistics/prices/pric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4"/>
  <sheetViews>
    <sheetView topLeftCell="A25" workbookViewId="0">
      <selection activeCell="B40" sqref="B40"/>
    </sheetView>
  </sheetViews>
  <sheetFormatPr defaultRowHeight="15"/>
  <cols>
    <col min="1" max="1" width="10.7109375" style="2" bestFit="1" customWidth="1"/>
    <col min="2" max="2" width="30.140625" customWidth="1"/>
    <col min="3" max="3" width="33.28515625" customWidth="1"/>
    <col min="4" max="5" width="14.85546875" customWidth="1"/>
  </cols>
  <sheetData>
    <row r="1" spans="1:5">
      <c r="A1" s="5" t="s">
        <v>0</v>
      </c>
      <c r="B1" s="1" t="s">
        <v>10</v>
      </c>
      <c r="C1" s="1" t="s">
        <v>13</v>
      </c>
      <c r="D1" s="1" t="s">
        <v>98</v>
      </c>
    </row>
    <row r="2" spans="1:5">
      <c r="A2" s="2">
        <v>37773</v>
      </c>
      <c r="B2">
        <v>16.525606249999999</v>
      </c>
      <c r="C2">
        <v>17.549237021276589</v>
      </c>
      <c r="D2">
        <f t="shared" ref="D2:D33" si="0">7.08+0.661*B2</f>
        <v>18.003425731249997</v>
      </c>
      <c r="E2">
        <f>C2-D2</f>
        <v>-0.45418870997340832</v>
      </c>
    </row>
    <row r="3" spans="1:5">
      <c r="A3" s="2">
        <v>37803</v>
      </c>
      <c r="B3">
        <v>17.397607499999999</v>
      </c>
      <c r="C3">
        <v>17.723916808510637</v>
      </c>
      <c r="D3">
        <f t="shared" si="0"/>
        <v>18.579818557499998</v>
      </c>
      <c r="E3">
        <f t="shared" ref="E3:E66" si="1">C3-D3</f>
        <v>-0.85590174898936056</v>
      </c>
    </row>
    <row r="4" spans="1:5">
      <c r="A4" s="2">
        <v>37834</v>
      </c>
      <c r="B4">
        <v>18.4263102</v>
      </c>
      <c r="C4">
        <v>18.526991276595741</v>
      </c>
      <c r="D4">
        <f t="shared" si="0"/>
        <v>19.2597910422</v>
      </c>
      <c r="E4">
        <f t="shared" si="1"/>
        <v>-0.73279976560425908</v>
      </c>
    </row>
    <row r="5" spans="1:5">
      <c r="A5" s="2">
        <v>37865</v>
      </c>
      <c r="B5">
        <v>16.5401025</v>
      </c>
      <c r="C5">
        <v>18.993816851063819</v>
      </c>
      <c r="D5">
        <f t="shared" si="0"/>
        <v>18.013007752500002</v>
      </c>
      <c r="E5">
        <f t="shared" si="1"/>
        <v>0.98080909856381737</v>
      </c>
    </row>
    <row r="6" spans="1:5">
      <c r="A6" s="2">
        <v>37895</v>
      </c>
      <c r="B6">
        <v>17.486639999999998</v>
      </c>
      <c r="C6">
        <v>17.660421489361699</v>
      </c>
      <c r="D6">
        <f t="shared" si="0"/>
        <v>18.63866904</v>
      </c>
      <c r="E6">
        <f t="shared" si="1"/>
        <v>-0.97824755063830082</v>
      </c>
    </row>
    <row r="7" spans="1:5">
      <c r="A7" s="2">
        <v>37926</v>
      </c>
      <c r="B7">
        <v>16.930762250000001</v>
      </c>
      <c r="C7">
        <v>17.555538297872335</v>
      </c>
      <c r="D7">
        <f t="shared" si="0"/>
        <v>18.271233847250002</v>
      </c>
      <c r="E7">
        <f t="shared" si="1"/>
        <v>-0.71569554937766711</v>
      </c>
    </row>
    <row r="8" spans="1:5">
      <c r="A8" s="2">
        <v>37956</v>
      </c>
      <c r="B8">
        <v>16.989109000000003</v>
      </c>
      <c r="C8">
        <v>17.544636595744681</v>
      </c>
      <c r="D8">
        <f t="shared" si="0"/>
        <v>18.309801049000001</v>
      </c>
      <c r="E8">
        <f t="shared" si="1"/>
        <v>-0.7651644532553199</v>
      </c>
    </row>
    <row r="9" spans="1:5">
      <c r="A9" s="2">
        <v>37987</v>
      </c>
      <c r="B9">
        <v>17.022609600000003</v>
      </c>
      <c r="C9">
        <v>17.703489574468083</v>
      </c>
      <c r="D9">
        <f t="shared" si="0"/>
        <v>18.3319449456</v>
      </c>
      <c r="E9">
        <f t="shared" si="1"/>
        <v>-0.62845537113191696</v>
      </c>
    </row>
    <row r="10" spans="1:5">
      <c r="A10" s="2">
        <v>38018</v>
      </c>
      <c r="B10">
        <v>16.410021</v>
      </c>
      <c r="C10">
        <v>17.965442340425525</v>
      </c>
      <c r="D10">
        <f t="shared" si="0"/>
        <v>17.927023881</v>
      </c>
      <c r="E10">
        <f t="shared" si="1"/>
        <v>3.8418459425525242E-2</v>
      </c>
    </row>
    <row r="11" spans="1:5">
      <c r="A11" s="2">
        <v>38047</v>
      </c>
      <c r="B11">
        <v>18.576674999999998</v>
      </c>
      <c r="C11">
        <v>18.513003744680852</v>
      </c>
      <c r="D11">
        <f t="shared" si="0"/>
        <v>19.359182175000001</v>
      </c>
      <c r="E11">
        <f t="shared" si="1"/>
        <v>-0.8461784303191493</v>
      </c>
    </row>
    <row r="12" spans="1:5">
      <c r="A12" s="2">
        <v>38078</v>
      </c>
      <c r="B12">
        <v>18.252140400000002</v>
      </c>
      <c r="C12">
        <v>19.320972765957446</v>
      </c>
      <c r="D12">
        <f t="shared" si="0"/>
        <v>19.144664804400001</v>
      </c>
      <c r="E12">
        <f t="shared" si="1"/>
        <v>0.17630796155744477</v>
      </c>
    </row>
    <row r="13" spans="1:5">
      <c r="A13" s="2">
        <v>38108</v>
      </c>
      <c r="B13">
        <v>21.063543749999997</v>
      </c>
      <c r="C13">
        <v>21.928876425531911</v>
      </c>
      <c r="D13">
        <f t="shared" si="0"/>
        <v>21.00300241875</v>
      </c>
      <c r="E13">
        <f t="shared" si="1"/>
        <v>0.92587400678191045</v>
      </c>
    </row>
    <row r="14" spans="1:5">
      <c r="A14" s="2">
        <v>38139</v>
      </c>
      <c r="B14">
        <v>19.581094999999998</v>
      </c>
      <c r="C14">
        <v>22.141316808510631</v>
      </c>
      <c r="D14">
        <f t="shared" si="0"/>
        <v>20.023103794999997</v>
      </c>
      <c r="E14">
        <f t="shared" si="1"/>
        <v>2.1182130135106334</v>
      </c>
    </row>
    <row r="15" spans="1:5">
      <c r="A15" s="2">
        <v>38169</v>
      </c>
      <c r="B15">
        <v>20.190443600000002</v>
      </c>
      <c r="C15">
        <v>21.392464042553183</v>
      </c>
      <c r="D15">
        <f t="shared" si="0"/>
        <v>20.425883219600003</v>
      </c>
      <c r="E15">
        <f t="shared" si="1"/>
        <v>0.96658082295317982</v>
      </c>
    </row>
    <row r="16" spans="1:5">
      <c r="A16" s="2">
        <v>38200</v>
      </c>
      <c r="B16">
        <v>23.828634000000001</v>
      </c>
      <c r="C16">
        <v>22.06186995744681</v>
      </c>
      <c r="D16">
        <f t="shared" si="0"/>
        <v>22.830727074000002</v>
      </c>
      <c r="E16">
        <f t="shared" si="1"/>
        <v>-0.76885711655319255</v>
      </c>
    </row>
    <row r="17" spans="1:5">
      <c r="A17" s="2">
        <v>38231</v>
      </c>
      <c r="B17">
        <v>23.427582749999999</v>
      </c>
      <c r="C17">
        <v>22.173341702127658</v>
      </c>
      <c r="D17">
        <f t="shared" si="0"/>
        <v>22.565632197749999</v>
      </c>
      <c r="E17">
        <f t="shared" si="1"/>
        <v>-0.39229049562234053</v>
      </c>
    </row>
    <row r="18" spans="1:5">
      <c r="A18" s="2">
        <v>38261</v>
      </c>
      <c r="B18">
        <v>27.234244799999995</v>
      </c>
      <c r="C18">
        <v>23.633118723404252</v>
      </c>
      <c r="D18">
        <f t="shared" si="0"/>
        <v>25.081835812800001</v>
      </c>
      <c r="E18">
        <f t="shared" si="1"/>
        <v>-1.4487170893957497</v>
      </c>
    </row>
    <row r="19" spans="1:5">
      <c r="A19" s="2">
        <v>38292</v>
      </c>
      <c r="B19">
        <v>23.195422250000004</v>
      </c>
      <c r="C19">
        <v>24.135270978723401</v>
      </c>
      <c r="D19">
        <f t="shared" si="0"/>
        <v>22.412174107250003</v>
      </c>
      <c r="E19">
        <f t="shared" si="1"/>
        <v>1.7230968714733983</v>
      </c>
    </row>
    <row r="20" spans="1:5">
      <c r="A20" s="2">
        <v>38322</v>
      </c>
      <c r="B20">
        <v>20.775944000000003</v>
      </c>
      <c r="C20">
        <v>22.997965106382978</v>
      </c>
      <c r="D20">
        <f t="shared" si="0"/>
        <v>20.812898984</v>
      </c>
      <c r="E20">
        <f t="shared" si="1"/>
        <v>2.1850661223829775</v>
      </c>
    </row>
    <row r="21" spans="1:5">
      <c r="A21" s="2">
        <v>38353</v>
      </c>
      <c r="B21">
        <v>23.426701999999999</v>
      </c>
      <c r="C21">
        <v>20.713712680851064</v>
      </c>
      <c r="D21">
        <f t="shared" si="0"/>
        <v>22.565050022000001</v>
      </c>
      <c r="E21">
        <f t="shared" si="1"/>
        <v>-1.8513373411489376</v>
      </c>
    </row>
    <row r="22" spans="1:5">
      <c r="A22" s="2">
        <v>38384</v>
      </c>
      <c r="B22">
        <v>23.812938749999997</v>
      </c>
      <c r="C22">
        <v>21.085706808510636</v>
      </c>
      <c r="D22">
        <f t="shared" si="0"/>
        <v>22.820352513749999</v>
      </c>
      <c r="E22">
        <f t="shared" si="1"/>
        <v>-1.7346457052393625</v>
      </c>
    </row>
    <row r="23" spans="1:5">
      <c r="A23" s="2">
        <v>38412</v>
      </c>
      <c r="B23">
        <v>27.8761875</v>
      </c>
      <c r="C23">
        <v>22.879114468085099</v>
      </c>
      <c r="D23">
        <f t="shared" si="0"/>
        <v>25.506159937500001</v>
      </c>
      <c r="E23">
        <f t="shared" si="1"/>
        <v>-2.6270454694149024</v>
      </c>
    </row>
    <row r="24" spans="1:5">
      <c r="A24" s="2">
        <v>38443</v>
      </c>
      <c r="B24">
        <v>27.564033599999998</v>
      </c>
      <c r="C24">
        <v>25.380234680851061</v>
      </c>
      <c r="D24">
        <f t="shared" si="0"/>
        <v>25.299826209599999</v>
      </c>
      <c r="E24">
        <f t="shared" si="1"/>
        <v>8.0408471251061542E-2</v>
      </c>
    </row>
    <row r="25" spans="1:5">
      <c r="A25" s="2">
        <v>38473</v>
      </c>
      <c r="B25">
        <v>26.187330000000003</v>
      </c>
      <c r="C25">
        <v>25.242725276595742</v>
      </c>
      <c r="D25">
        <f t="shared" si="0"/>
        <v>24.389825130000006</v>
      </c>
      <c r="E25">
        <f t="shared" si="1"/>
        <v>0.85290014659573643</v>
      </c>
    </row>
    <row r="26" spans="1:5">
      <c r="A26" s="2">
        <v>38504</v>
      </c>
      <c r="B26">
        <v>29.520136499999996</v>
      </c>
      <c r="C26">
        <v>25.507891914893619</v>
      </c>
      <c r="D26">
        <f t="shared" si="0"/>
        <v>26.592810226499999</v>
      </c>
      <c r="E26">
        <f t="shared" si="1"/>
        <v>-1.0849183116063799</v>
      </c>
    </row>
    <row r="27" spans="1:5">
      <c r="A27" s="2">
        <v>38534</v>
      </c>
      <c r="B27">
        <v>32.663459199999998</v>
      </c>
      <c r="C27">
        <v>27.957042127659562</v>
      </c>
      <c r="D27">
        <f t="shared" si="0"/>
        <v>28.670546531200003</v>
      </c>
      <c r="E27">
        <f t="shared" si="1"/>
        <v>-0.71350440354044053</v>
      </c>
    </row>
    <row r="28" spans="1:5">
      <c r="A28" s="2">
        <v>38565</v>
      </c>
      <c r="B28">
        <v>35.194687749999993</v>
      </c>
      <c r="C28">
        <v>29.778163744680842</v>
      </c>
      <c r="D28">
        <f t="shared" si="0"/>
        <v>30.343688602749999</v>
      </c>
      <c r="E28">
        <f t="shared" si="1"/>
        <v>-0.56552485806915698</v>
      </c>
    </row>
    <row r="29" spans="1:5">
      <c r="A29" s="2">
        <v>38596</v>
      </c>
      <c r="B29">
        <v>35.264969999999998</v>
      </c>
      <c r="C29">
        <v>33.154033829787224</v>
      </c>
      <c r="D29">
        <f t="shared" si="0"/>
        <v>30.390145169999997</v>
      </c>
      <c r="E29">
        <f t="shared" si="1"/>
        <v>2.7638886597872272</v>
      </c>
    </row>
    <row r="30" spans="1:5">
      <c r="A30" s="2">
        <v>38626</v>
      </c>
      <c r="B30">
        <v>33.343744000000001</v>
      </c>
      <c r="C30">
        <v>32.587389276595744</v>
      </c>
      <c r="D30">
        <f t="shared" si="0"/>
        <v>29.120214784000005</v>
      </c>
      <c r="E30">
        <f t="shared" si="1"/>
        <v>3.4671744925957384</v>
      </c>
    </row>
    <row r="31" spans="1:5">
      <c r="A31" s="2">
        <v>38657</v>
      </c>
      <c r="B31">
        <v>32.305126000000001</v>
      </c>
      <c r="C31">
        <v>29.272845319148928</v>
      </c>
      <c r="D31">
        <f t="shared" si="0"/>
        <v>28.433688285999999</v>
      </c>
      <c r="E31">
        <f t="shared" si="1"/>
        <v>0.83915703314892909</v>
      </c>
    </row>
    <row r="32" spans="1:5">
      <c r="A32" s="2">
        <v>38687</v>
      </c>
      <c r="B32">
        <v>32.278425599999998</v>
      </c>
      <c r="C32">
        <v>27.366330638297867</v>
      </c>
      <c r="D32">
        <f t="shared" si="0"/>
        <v>28.416039321600003</v>
      </c>
      <c r="E32">
        <f t="shared" si="1"/>
        <v>-1.0497086833021356</v>
      </c>
    </row>
    <row r="33" spans="1:5">
      <c r="A33" s="2">
        <v>38718</v>
      </c>
      <c r="B33">
        <v>35.492191749999996</v>
      </c>
      <c r="C33">
        <v>28.649771063829775</v>
      </c>
      <c r="D33">
        <f t="shared" si="0"/>
        <v>30.540338746749995</v>
      </c>
      <c r="E33">
        <f t="shared" si="1"/>
        <v>-1.8905676829202207</v>
      </c>
    </row>
    <row r="34" spans="1:5">
      <c r="A34" s="2">
        <v>38749</v>
      </c>
      <c r="B34">
        <v>34.811553000000004</v>
      </c>
      <c r="C34">
        <v>29.17389808510638</v>
      </c>
      <c r="D34">
        <f t="shared" ref="D34:D65" si="2">7.08+0.661*B34</f>
        <v>30.090436533000002</v>
      </c>
      <c r="E34">
        <f t="shared" si="1"/>
        <v>-0.91653844789362182</v>
      </c>
    </row>
    <row r="35" spans="1:5">
      <c r="A35" s="2">
        <v>38777</v>
      </c>
      <c r="B35">
        <v>35.346515600000004</v>
      </c>
      <c r="C35">
        <v>29.554673313069898</v>
      </c>
      <c r="D35">
        <f t="shared" si="2"/>
        <v>30.444046811600003</v>
      </c>
      <c r="E35">
        <f t="shared" si="1"/>
        <v>-0.88937349853010517</v>
      </c>
    </row>
    <row r="36" spans="1:5">
      <c r="A36" s="2">
        <v>38808</v>
      </c>
      <c r="B36">
        <v>39.665211749999997</v>
      </c>
      <c r="C36">
        <v>32.503397234042552</v>
      </c>
      <c r="D36">
        <f t="shared" si="2"/>
        <v>33.298704966750002</v>
      </c>
      <c r="E36">
        <f t="shared" si="1"/>
        <v>-0.79530773270744959</v>
      </c>
    </row>
    <row r="37" spans="1:5">
      <c r="A37" s="2">
        <v>38838</v>
      </c>
      <c r="B37">
        <v>37.490443750000004</v>
      </c>
      <c r="C37">
        <v>34.678301617021269</v>
      </c>
      <c r="D37">
        <f t="shared" si="2"/>
        <v>31.861183318750001</v>
      </c>
      <c r="E37">
        <f t="shared" si="1"/>
        <v>2.8171182982712679</v>
      </c>
    </row>
    <row r="38" spans="1:5">
      <c r="A38" s="2">
        <v>38869</v>
      </c>
      <c r="B38">
        <v>37.144344000000004</v>
      </c>
      <c r="C38">
        <v>33.994931914893613</v>
      </c>
      <c r="D38">
        <f t="shared" si="2"/>
        <v>31.632411384000001</v>
      </c>
      <c r="E38">
        <f t="shared" si="1"/>
        <v>2.3625205308936117</v>
      </c>
    </row>
    <row r="39" spans="1:5">
      <c r="A39" s="2">
        <v>38899</v>
      </c>
      <c r="B39">
        <v>39.890951250000001</v>
      </c>
      <c r="C39">
        <v>35.190795744680848</v>
      </c>
      <c r="D39">
        <f t="shared" si="2"/>
        <v>33.447918776249999</v>
      </c>
      <c r="E39">
        <f t="shared" si="1"/>
        <v>1.7428769684308492</v>
      </c>
    </row>
    <row r="40" spans="1:5">
      <c r="A40" s="2">
        <v>38930</v>
      </c>
      <c r="B40">
        <v>39.364479000000003</v>
      </c>
      <c r="C40">
        <v>35.030447872340417</v>
      </c>
      <c r="D40">
        <f t="shared" si="2"/>
        <v>33.099920619000002</v>
      </c>
      <c r="E40">
        <f t="shared" si="1"/>
        <v>1.930527253340415</v>
      </c>
    </row>
    <row r="41" spans="1:5">
      <c r="A41" s="2">
        <v>38961</v>
      </c>
      <c r="B41">
        <v>33.492778199999997</v>
      </c>
      <c r="C41">
        <v>29.993663829787231</v>
      </c>
      <c r="D41">
        <f t="shared" si="2"/>
        <v>29.218726390199997</v>
      </c>
      <c r="E41">
        <f t="shared" si="1"/>
        <v>0.77493743958723371</v>
      </c>
    </row>
    <row r="42" spans="1:5">
      <c r="A42" s="2">
        <v>38991</v>
      </c>
      <c r="B42">
        <v>30.787857750000004</v>
      </c>
      <c r="C42">
        <v>26.22618927659575</v>
      </c>
      <c r="D42">
        <f t="shared" si="2"/>
        <v>27.430773972750004</v>
      </c>
      <c r="E42">
        <f t="shared" si="1"/>
        <v>-1.204584696154253</v>
      </c>
    </row>
    <row r="43" spans="1:5">
      <c r="A43" s="2">
        <v>39022</v>
      </c>
      <c r="B43">
        <v>30.606508749999996</v>
      </c>
      <c r="C43">
        <v>25.655390638297867</v>
      </c>
      <c r="D43">
        <f t="shared" si="2"/>
        <v>27.310902283749996</v>
      </c>
      <c r="E43">
        <f t="shared" si="1"/>
        <v>-1.6555116454521297</v>
      </c>
    </row>
    <row r="44" spans="1:5">
      <c r="A44" s="2">
        <v>39052</v>
      </c>
      <c r="B44">
        <v>31.7335824</v>
      </c>
      <c r="C44">
        <v>26.113131641337375</v>
      </c>
      <c r="D44">
        <f t="shared" si="2"/>
        <v>28.055897966400003</v>
      </c>
      <c r="E44">
        <f t="shared" si="1"/>
        <v>-1.9427663250626281</v>
      </c>
    </row>
    <row r="45" spans="1:5">
      <c r="A45" s="2">
        <v>39083</v>
      </c>
      <c r="B45">
        <v>27.227970500000001</v>
      </c>
      <c r="C45">
        <v>25.615064170212758</v>
      </c>
      <c r="D45">
        <f t="shared" si="2"/>
        <v>25.077688500500003</v>
      </c>
      <c r="E45">
        <f t="shared" si="1"/>
        <v>0.53737566971275541</v>
      </c>
    </row>
    <row r="46" spans="1:5">
      <c r="A46" s="2">
        <v>39114</v>
      </c>
      <c r="B46">
        <v>28.880085000000001</v>
      </c>
      <c r="C46">
        <v>25.140689999999992</v>
      </c>
      <c r="D46">
        <f t="shared" si="2"/>
        <v>26.169736185000005</v>
      </c>
      <c r="E46">
        <f t="shared" si="1"/>
        <v>-1.0290461850000128</v>
      </c>
    </row>
    <row r="47" spans="1:5">
      <c r="A47" s="2">
        <v>39142</v>
      </c>
      <c r="B47">
        <v>31.644950999999995</v>
      </c>
      <c r="C47">
        <v>27.071084680851058</v>
      </c>
      <c r="D47">
        <f t="shared" si="2"/>
        <v>27.997312610999998</v>
      </c>
      <c r="E47">
        <f t="shared" si="1"/>
        <v>-0.92622793014894</v>
      </c>
    </row>
    <row r="48" spans="1:5">
      <c r="A48" s="2">
        <v>39173</v>
      </c>
      <c r="B48">
        <v>34.014272249999998</v>
      </c>
      <c r="C48">
        <v>29.952701446808511</v>
      </c>
      <c r="D48">
        <f t="shared" si="2"/>
        <v>29.563433957249998</v>
      </c>
      <c r="E48">
        <f t="shared" si="1"/>
        <v>0.38926748955851309</v>
      </c>
    </row>
    <row r="49" spans="1:5">
      <c r="A49" s="2">
        <v>39203</v>
      </c>
      <c r="B49">
        <v>34.156079999999996</v>
      </c>
      <c r="C49">
        <v>32.791644893617011</v>
      </c>
      <c r="D49">
        <f t="shared" si="2"/>
        <v>29.65716888</v>
      </c>
      <c r="E49">
        <f t="shared" si="1"/>
        <v>3.1344760136170109</v>
      </c>
    </row>
    <row r="50" spans="1:5">
      <c r="A50" s="2">
        <v>39234</v>
      </c>
      <c r="B50">
        <v>35.539043999999997</v>
      </c>
      <c r="C50">
        <v>33.826172765957445</v>
      </c>
      <c r="D50">
        <f t="shared" si="2"/>
        <v>30.571308084000002</v>
      </c>
      <c r="E50">
        <f t="shared" si="1"/>
        <v>3.2548646819574429</v>
      </c>
    </row>
    <row r="51" spans="1:5">
      <c r="A51" s="2">
        <v>39264</v>
      </c>
      <c r="B51">
        <v>37.542059999999999</v>
      </c>
      <c r="C51">
        <v>33.555274042553179</v>
      </c>
      <c r="D51">
        <f t="shared" si="2"/>
        <v>31.895301660000001</v>
      </c>
      <c r="E51">
        <f t="shared" si="1"/>
        <v>1.6599723825531782</v>
      </c>
    </row>
    <row r="52" spans="1:5">
      <c r="A52" s="2">
        <v>39295</v>
      </c>
      <c r="B52">
        <v>35.487969000000007</v>
      </c>
      <c r="C52">
        <v>33.023517872340413</v>
      </c>
      <c r="D52">
        <f t="shared" si="2"/>
        <v>30.537547509000007</v>
      </c>
      <c r="E52">
        <f t="shared" si="1"/>
        <v>2.4859703633404067</v>
      </c>
    </row>
    <row r="53" spans="1:5">
      <c r="A53" s="2">
        <v>39326</v>
      </c>
      <c r="B53">
        <v>37.846462500000001</v>
      </c>
      <c r="C53">
        <v>32.289030212765951</v>
      </c>
      <c r="D53">
        <f t="shared" si="2"/>
        <v>32.096511712500003</v>
      </c>
      <c r="E53">
        <f t="shared" si="1"/>
        <v>0.19251850026594752</v>
      </c>
    </row>
    <row r="54" spans="1:5">
      <c r="A54" s="2">
        <v>39356</v>
      </c>
      <c r="B54">
        <v>39.675791999999994</v>
      </c>
      <c r="C54">
        <v>32.508327829787227</v>
      </c>
      <c r="D54">
        <f t="shared" si="2"/>
        <v>33.305698511999999</v>
      </c>
      <c r="E54">
        <f t="shared" si="1"/>
        <v>-0.79737068221277241</v>
      </c>
    </row>
    <row r="55" spans="1:5">
      <c r="A55" s="2">
        <v>39387</v>
      </c>
      <c r="B55">
        <v>44.696869999999997</v>
      </c>
      <c r="C55">
        <v>35.544712127659565</v>
      </c>
      <c r="D55">
        <f t="shared" si="2"/>
        <v>36.62463107</v>
      </c>
      <c r="E55">
        <f t="shared" si="1"/>
        <v>-1.0799189423404343</v>
      </c>
    </row>
    <row r="56" spans="1:5">
      <c r="A56" s="2">
        <v>39417</v>
      </c>
      <c r="B56">
        <v>45.579614999999997</v>
      </c>
      <c r="C56">
        <v>36.975530042553181</v>
      </c>
      <c r="D56">
        <f t="shared" si="2"/>
        <v>37.208125514999999</v>
      </c>
      <c r="E56">
        <f t="shared" si="1"/>
        <v>-0.23259547244681755</v>
      </c>
    </row>
    <row r="57" spans="1:5">
      <c r="A57" s="2">
        <v>39448</v>
      </c>
      <c r="B57">
        <v>47.971866000000006</v>
      </c>
      <c r="C57">
        <v>38.084338936170212</v>
      </c>
      <c r="D57">
        <f t="shared" si="2"/>
        <v>38.789403426000007</v>
      </c>
      <c r="E57">
        <f t="shared" si="1"/>
        <v>-0.70506448982979464</v>
      </c>
    </row>
    <row r="58" spans="1:5">
      <c r="A58" s="2">
        <v>39479</v>
      </c>
      <c r="B58">
        <v>48.759767999999994</v>
      </c>
      <c r="C58">
        <v>38.169268085106374</v>
      </c>
      <c r="D58">
        <f t="shared" si="2"/>
        <v>39.310206647999998</v>
      </c>
      <c r="E58">
        <f t="shared" si="1"/>
        <v>-1.1409385628936235</v>
      </c>
    </row>
    <row r="59" spans="1:5">
      <c r="A59" s="2">
        <v>39508</v>
      </c>
      <c r="B59">
        <v>52.533978000000005</v>
      </c>
      <c r="C59">
        <v>40.13777957446807</v>
      </c>
      <c r="D59">
        <f t="shared" si="2"/>
        <v>41.804959458000006</v>
      </c>
      <c r="E59">
        <f t="shared" si="1"/>
        <v>-1.6671798835319365</v>
      </c>
    </row>
    <row r="60" spans="1:5">
      <c r="A60" s="2">
        <v>39539</v>
      </c>
      <c r="B60">
        <v>54.781622999999989</v>
      </c>
      <c r="C60">
        <v>41.760679999999994</v>
      </c>
      <c r="D60">
        <f t="shared" si="2"/>
        <v>43.290652802999993</v>
      </c>
      <c r="E60">
        <f t="shared" si="1"/>
        <v>-1.5299728029999997</v>
      </c>
    </row>
    <row r="61" spans="1:5">
      <c r="A61" s="2">
        <v>39569</v>
      </c>
      <c r="B61">
        <v>62.260739999999998</v>
      </c>
      <c r="C61">
        <v>45.200181489361697</v>
      </c>
      <c r="D61">
        <f t="shared" si="2"/>
        <v>48.234349139999999</v>
      </c>
      <c r="E61">
        <f t="shared" si="1"/>
        <v>-3.0341676506383024</v>
      </c>
    </row>
    <row r="62" spans="1:5">
      <c r="A62" s="2">
        <v>39600</v>
      </c>
      <c r="B62">
        <v>67.344844250000008</v>
      </c>
      <c r="C62">
        <v>49.711533787234046</v>
      </c>
      <c r="D62">
        <f t="shared" si="2"/>
        <v>51.594942049250008</v>
      </c>
      <c r="E62">
        <f t="shared" si="1"/>
        <v>-1.883408262015962</v>
      </c>
    </row>
    <row r="63" spans="1:5">
      <c r="A63" s="2">
        <v>39630</v>
      </c>
      <c r="B63">
        <v>68.965412999999998</v>
      </c>
      <c r="C63">
        <v>50.719510638297862</v>
      </c>
      <c r="D63">
        <f t="shared" si="2"/>
        <v>52.666137993</v>
      </c>
      <c r="E63">
        <f t="shared" si="1"/>
        <v>-1.9466273547021373</v>
      </c>
    </row>
    <row r="64" spans="1:5">
      <c r="A64" s="2">
        <v>39661</v>
      </c>
      <c r="B64">
        <v>61.927187199999992</v>
      </c>
      <c r="C64">
        <v>46.07985808510638</v>
      </c>
      <c r="D64">
        <f t="shared" si="2"/>
        <v>48.013870739199994</v>
      </c>
      <c r="E64">
        <f t="shared" si="1"/>
        <v>-1.934012654093614</v>
      </c>
    </row>
    <row r="65" spans="1:5">
      <c r="A65" s="2">
        <v>39692</v>
      </c>
      <c r="B65">
        <v>56.106337500000002</v>
      </c>
      <c r="C65">
        <v>44.614430468085104</v>
      </c>
      <c r="D65">
        <f t="shared" si="2"/>
        <v>44.166289087500004</v>
      </c>
      <c r="E65">
        <f t="shared" si="1"/>
        <v>0.44814138058509911</v>
      </c>
    </row>
    <row r="66" spans="1:5">
      <c r="A66" s="2">
        <v>39722</v>
      </c>
      <c r="B66">
        <v>44.703240000000001</v>
      </c>
      <c r="C66">
        <v>38.537616170212765</v>
      </c>
      <c r="D66">
        <f t="shared" ref="D66:D94" si="3">7.08+0.661*B66</f>
        <v>36.628841640000005</v>
      </c>
      <c r="E66">
        <f t="shared" si="1"/>
        <v>1.9087745302127601</v>
      </c>
    </row>
    <row r="67" spans="1:5">
      <c r="A67" s="2">
        <v>39753</v>
      </c>
      <c r="B67">
        <v>34.552331000000002</v>
      </c>
      <c r="C67">
        <v>30.694744255319144</v>
      </c>
      <c r="D67">
        <f t="shared" si="3"/>
        <v>29.919090791000002</v>
      </c>
      <c r="E67">
        <f t="shared" ref="E67:E94" si="4">C67-D67</f>
        <v>0.77565346431914151</v>
      </c>
    </row>
    <row r="68" spans="1:5">
      <c r="A68" s="2">
        <v>39783</v>
      </c>
      <c r="B68">
        <v>27.81754025</v>
      </c>
      <c r="C68">
        <v>25.22407078260871</v>
      </c>
      <c r="D68">
        <f t="shared" si="3"/>
        <v>25.467394105250001</v>
      </c>
      <c r="E68">
        <f t="shared" si="4"/>
        <v>-0.24332332264129164</v>
      </c>
    </row>
    <row r="69" spans="1:5">
      <c r="A69" s="2">
        <v>39814</v>
      </c>
      <c r="B69">
        <v>28.862862399999997</v>
      </c>
      <c r="C69">
        <v>22.661622826086962</v>
      </c>
      <c r="D69">
        <f t="shared" si="3"/>
        <v>26.158352046399997</v>
      </c>
      <c r="E69">
        <f t="shared" si="4"/>
        <v>-3.4967292203130356</v>
      </c>
    </row>
    <row r="70" spans="1:5">
      <c r="A70" s="2">
        <v>39845</v>
      </c>
      <c r="B70">
        <v>29.969665500000001</v>
      </c>
      <c r="C70">
        <v>25.452173478260882</v>
      </c>
      <c r="D70">
        <f t="shared" si="3"/>
        <v>26.889948895500005</v>
      </c>
      <c r="E70">
        <f t="shared" si="4"/>
        <v>-1.4377754172391235</v>
      </c>
    </row>
    <row r="71" spans="1:5">
      <c r="A71" s="2">
        <v>39873</v>
      </c>
      <c r="B71">
        <v>32.598069750000001</v>
      </c>
      <c r="C71">
        <v>26.276886260869571</v>
      </c>
      <c r="D71">
        <f t="shared" si="3"/>
        <v>28.627324104750002</v>
      </c>
      <c r="E71">
        <f t="shared" si="4"/>
        <v>-2.3504378438804316</v>
      </c>
    </row>
    <row r="72" spans="1:5">
      <c r="A72" s="2">
        <v>39904</v>
      </c>
      <c r="B72">
        <v>34.122715999999997</v>
      </c>
      <c r="C72">
        <v>27.893230434782616</v>
      </c>
      <c r="D72">
        <f t="shared" si="3"/>
        <v>29.635115276000001</v>
      </c>
      <c r="E72">
        <f t="shared" si="4"/>
        <v>-1.7418848412173844</v>
      </c>
    </row>
    <row r="73" spans="1:5">
      <c r="A73" s="2">
        <v>39934</v>
      </c>
      <c r="B73">
        <v>36.090479599999995</v>
      </c>
      <c r="C73">
        <v>30.293999782608708</v>
      </c>
      <c r="D73">
        <f t="shared" si="3"/>
        <v>30.935807015599998</v>
      </c>
      <c r="E73">
        <f t="shared" si="4"/>
        <v>-0.64180723299129028</v>
      </c>
    </row>
    <row r="74" spans="1:5">
      <c r="A74" s="2">
        <v>39965</v>
      </c>
      <c r="B74">
        <v>41.880994999999992</v>
      </c>
      <c r="C74">
        <v>34.169033043478272</v>
      </c>
      <c r="D74">
        <f t="shared" si="3"/>
        <v>34.763337694999997</v>
      </c>
      <c r="E74">
        <f t="shared" si="4"/>
        <v>-0.59430465152172474</v>
      </c>
    </row>
    <row r="75" spans="1:5">
      <c r="A75" s="2">
        <v>39995</v>
      </c>
      <c r="B75">
        <v>39.618352999999992</v>
      </c>
      <c r="C75">
        <v>35.102309130434797</v>
      </c>
      <c r="D75">
        <f t="shared" si="3"/>
        <v>33.267731332999993</v>
      </c>
      <c r="E75">
        <f t="shared" si="4"/>
        <v>1.8345777974348039</v>
      </c>
    </row>
    <row r="76" spans="1:5">
      <c r="A76" s="2">
        <v>40026</v>
      </c>
      <c r="B76">
        <v>43.783620499999998</v>
      </c>
      <c r="C76">
        <v>36.093633217391314</v>
      </c>
      <c r="D76">
        <f t="shared" si="3"/>
        <v>36.020973150499998</v>
      </c>
      <c r="E76">
        <f t="shared" si="4"/>
        <v>7.2660066891316433E-2</v>
      </c>
    </row>
    <row r="77" spans="1:5">
      <c r="A77" s="2">
        <v>40057</v>
      </c>
      <c r="B77">
        <v>41.816775</v>
      </c>
      <c r="C77">
        <v>36.130697391304366</v>
      </c>
      <c r="D77">
        <f t="shared" si="3"/>
        <v>34.720888275</v>
      </c>
      <c r="E77">
        <f t="shared" si="4"/>
        <v>1.4098091163043662</v>
      </c>
    </row>
    <row r="78" spans="1:5">
      <c r="A78" s="2">
        <v>40087</v>
      </c>
      <c r="B78">
        <v>44.241838199999997</v>
      </c>
      <c r="C78">
        <v>35.42313347826088</v>
      </c>
      <c r="D78">
        <f t="shared" si="3"/>
        <v>36.323855050200002</v>
      </c>
      <c r="E78">
        <f t="shared" si="4"/>
        <v>-0.90072157193912261</v>
      </c>
    </row>
    <row r="79" spans="1:5">
      <c r="A79" s="2">
        <v>40118</v>
      </c>
      <c r="B79">
        <v>46.196955000000003</v>
      </c>
      <c r="C79">
        <v>37.991043826086965</v>
      </c>
      <c r="D79">
        <f t="shared" si="3"/>
        <v>37.616187255</v>
      </c>
      <c r="E79">
        <f t="shared" si="4"/>
        <v>0.37485657108696557</v>
      </c>
    </row>
    <row r="80" spans="1:5">
      <c r="A80" s="2">
        <v>40148</v>
      </c>
      <c r="B80">
        <v>45.664453000000002</v>
      </c>
      <c r="C80">
        <v>37.732589347826092</v>
      </c>
      <c r="D80">
        <f t="shared" si="3"/>
        <v>37.264203433000006</v>
      </c>
      <c r="E80">
        <f t="shared" si="4"/>
        <v>0.46838591482608649</v>
      </c>
    </row>
    <row r="81" spans="1:5">
      <c r="A81" s="2">
        <v>40179</v>
      </c>
      <c r="B81">
        <v>47.557036799999999</v>
      </c>
      <c r="C81">
        <v>38.178145531914893</v>
      </c>
      <c r="D81">
        <f t="shared" si="3"/>
        <v>38.515201324800003</v>
      </c>
      <c r="E81">
        <f t="shared" si="4"/>
        <v>-0.33705579288510989</v>
      </c>
    </row>
    <row r="82" spans="1:5">
      <c r="A82" s="2">
        <v>40210</v>
      </c>
      <c r="B82">
        <v>47.077575750000001</v>
      </c>
      <c r="C82">
        <v>38.983089787234036</v>
      </c>
      <c r="D82">
        <f t="shared" si="3"/>
        <v>38.198277570750001</v>
      </c>
      <c r="E82">
        <f t="shared" si="4"/>
        <v>0.78481221648403476</v>
      </c>
    </row>
    <row r="83" spans="1:5">
      <c r="A83" s="2">
        <v>40238</v>
      </c>
      <c r="B83">
        <v>52.25636875</v>
      </c>
      <c r="C83">
        <v>41.760652425531916</v>
      </c>
      <c r="D83">
        <f t="shared" si="3"/>
        <v>41.621459743750002</v>
      </c>
      <c r="E83">
        <f t="shared" si="4"/>
        <v>0.13919268178191402</v>
      </c>
    </row>
    <row r="84" spans="1:5">
      <c r="A84" s="2">
        <v>40269</v>
      </c>
      <c r="B84">
        <v>54.625663199999998</v>
      </c>
      <c r="C84">
        <v>45.101554468085105</v>
      </c>
      <c r="D84">
        <f t="shared" si="3"/>
        <v>43.1875633752</v>
      </c>
      <c r="E84">
        <f t="shared" si="4"/>
        <v>1.9139910928851052</v>
      </c>
    </row>
    <row r="85" spans="1:5">
      <c r="A85" s="2">
        <v>40299</v>
      </c>
      <c r="B85">
        <v>51.966971000000001</v>
      </c>
      <c r="C85">
        <v>45.323432510638298</v>
      </c>
      <c r="D85">
        <f t="shared" si="3"/>
        <v>41.430167830999999</v>
      </c>
      <c r="E85">
        <f t="shared" si="4"/>
        <v>3.8932646796382997</v>
      </c>
    </row>
    <row r="86" spans="1:5">
      <c r="A86" s="2">
        <v>40330</v>
      </c>
      <c r="B86">
        <v>50.597110999999998</v>
      </c>
      <c r="C86">
        <v>43.182318936170212</v>
      </c>
      <c r="D86">
        <f t="shared" si="3"/>
        <v>40.524690370999998</v>
      </c>
      <c r="E86">
        <f t="shared" si="4"/>
        <v>2.6576285651702136</v>
      </c>
    </row>
    <row r="87" spans="1:5">
      <c r="A87" s="2">
        <v>40360</v>
      </c>
      <c r="B87">
        <v>49.545458600000011</v>
      </c>
      <c r="C87">
        <v>42.547358723404251</v>
      </c>
      <c r="D87">
        <f t="shared" si="3"/>
        <v>39.82954813460001</v>
      </c>
      <c r="E87">
        <f t="shared" si="4"/>
        <v>2.717810588804241</v>
      </c>
    </row>
    <row r="88" spans="1:5">
      <c r="A88" s="2">
        <v>40391</v>
      </c>
      <c r="B88">
        <v>50.213117999999994</v>
      </c>
      <c r="C88">
        <v>41.502416340425533</v>
      </c>
      <c r="D88">
        <f t="shared" si="3"/>
        <v>40.270870997999999</v>
      </c>
      <c r="E88">
        <f t="shared" si="4"/>
        <v>1.2315453424255338</v>
      </c>
    </row>
    <row r="89" spans="1:5">
      <c r="A89" s="2">
        <v>40422</v>
      </c>
      <c r="B89">
        <v>50.056044749999998</v>
      </c>
      <c r="C89">
        <v>40.619924680851057</v>
      </c>
      <c r="D89">
        <f t="shared" si="3"/>
        <v>40.167045579749995</v>
      </c>
      <c r="E89">
        <f t="shared" si="4"/>
        <v>0.45287910110106111</v>
      </c>
    </row>
    <row r="90" spans="1:5">
      <c r="A90" s="2">
        <v>40452</v>
      </c>
      <c r="B90">
        <v>52.250412400000002</v>
      </c>
      <c r="C90">
        <v>41.345938297872337</v>
      </c>
      <c r="D90">
        <f t="shared" si="3"/>
        <v>41.617522596400001</v>
      </c>
      <c r="E90">
        <f t="shared" si="4"/>
        <v>-0.27158429852766375</v>
      </c>
    </row>
    <row r="91" spans="1:5">
      <c r="A91" s="2">
        <v>40483</v>
      </c>
      <c r="B91">
        <v>53.576106499999995</v>
      </c>
      <c r="C91">
        <v>42.88952408510638</v>
      </c>
      <c r="D91">
        <f t="shared" si="3"/>
        <v>42.493806396499998</v>
      </c>
      <c r="E91">
        <f t="shared" si="4"/>
        <v>0.39571768860638201</v>
      </c>
    </row>
    <row r="92" spans="1:5">
      <c r="A92" s="2">
        <v>40513</v>
      </c>
      <c r="B92">
        <v>58.650959400000005</v>
      </c>
      <c r="C92">
        <v>45.634211489361704</v>
      </c>
      <c r="D92">
        <f t="shared" si="3"/>
        <v>45.848284163400002</v>
      </c>
      <c r="E92">
        <f t="shared" si="4"/>
        <v>-0.21407267403829877</v>
      </c>
    </row>
    <row r="93" spans="1:5">
      <c r="A93" s="2">
        <v>40544</v>
      </c>
      <c r="B93">
        <v>61.721708750000005</v>
      </c>
      <c r="C93">
        <v>47.66322796808511</v>
      </c>
      <c r="D93">
        <f t="shared" si="3"/>
        <v>47.878049483750004</v>
      </c>
      <c r="E93">
        <f t="shared" si="4"/>
        <v>-0.21482151566489449</v>
      </c>
    </row>
    <row r="94" spans="1:5">
      <c r="A94" s="2">
        <v>40575</v>
      </c>
      <c r="B94">
        <v>63.462841666666662</v>
      </c>
      <c r="C94">
        <v>48.350040555555552</v>
      </c>
      <c r="D94">
        <f t="shared" si="3"/>
        <v>49.028938341666667</v>
      </c>
      <c r="E94">
        <f t="shared" si="4"/>
        <v>-0.67889778611111495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5"/>
  <sheetViews>
    <sheetView tabSelected="1" topLeftCell="C35" workbookViewId="0">
      <selection activeCell="H40" sqref="H40"/>
    </sheetView>
  </sheetViews>
  <sheetFormatPr defaultRowHeight="15"/>
  <cols>
    <col min="1" max="1" width="77.5703125" bestFit="1" customWidth="1"/>
    <col min="3" max="3" width="15.28515625" bestFit="1" customWidth="1"/>
    <col min="4" max="4" width="20.7109375" customWidth="1"/>
    <col min="5" max="5" width="12.28515625" bestFit="1" customWidth="1"/>
    <col min="6" max="6" width="12.42578125" bestFit="1" customWidth="1"/>
    <col min="7" max="7" width="12.28515625" bestFit="1" customWidth="1"/>
    <col min="8" max="8" width="12.42578125" bestFit="1" customWidth="1"/>
  </cols>
  <sheetData>
    <row r="1" spans="1:1">
      <c r="A1" s="18" t="s">
        <v>46</v>
      </c>
    </row>
    <row r="2" spans="1:1">
      <c r="A2" s="18"/>
    </row>
    <row r="3" spans="1:1">
      <c r="A3" s="18" t="s">
        <v>47</v>
      </c>
    </row>
    <row r="4" spans="1:1">
      <c r="A4" s="18" t="s">
        <v>48</v>
      </c>
    </row>
    <row r="5" spans="1:1">
      <c r="A5" s="18"/>
    </row>
    <row r="6" spans="1:1">
      <c r="A6" s="18" t="s">
        <v>49</v>
      </c>
    </row>
    <row r="7" spans="1:1">
      <c r="A7" s="18" t="s">
        <v>50</v>
      </c>
    </row>
    <row r="8" spans="1:1">
      <c r="A8" s="18" t="s">
        <v>51</v>
      </c>
    </row>
    <row r="9" spans="1:1">
      <c r="A9" s="18"/>
    </row>
    <row r="10" spans="1:1">
      <c r="A10" s="18" t="s">
        <v>52</v>
      </c>
    </row>
    <row r="11" spans="1:1">
      <c r="A11" s="18"/>
    </row>
    <row r="12" spans="1:1">
      <c r="A12" s="18" t="s">
        <v>53</v>
      </c>
    </row>
    <row r="13" spans="1:1">
      <c r="A13" s="18" t="s">
        <v>54</v>
      </c>
    </row>
    <row r="14" spans="1:1">
      <c r="A14" s="18" t="s">
        <v>55</v>
      </c>
    </row>
    <row r="15" spans="1:1">
      <c r="A15" s="18" t="s">
        <v>56</v>
      </c>
    </row>
    <row r="16" spans="1:1">
      <c r="A16" s="18" t="s">
        <v>57</v>
      </c>
    </row>
    <row r="17" spans="1:10">
      <c r="A17" s="18"/>
    </row>
    <row r="18" spans="1:10">
      <c r="A18" s="18" t="s">
        <v>58</v>
      </c>
    </row>
    <row r="19" spans="1:10">
      <c r="A19" s="18" t="s">
        <v>59</v>
      </c>
    </row>
    <row r="20" spans="1:10">
      <c r="A20" s="18" t="s">
        <v>60</v>
      </c>
    </row>
    <row r="21" spans="1:10">
      <c r="A21" s="18" t="s">
        <v>61</v>
      </c>
    </row>
    <row r="22" spans="1:10">
      <c r="A22" s="18" t="s">
        <v>62</v>
      </c>
      <c r="C22" t="s">
        <v>90</v>
      </c>
      <c r="D22">
        <v>116</v>
      </c>
    </row>
    <row r="23" spans="1:10">
      <c r="A23" s="18" t="s">
        <v>63</v>
      </c>
      <c r="C23" t="s">
        <v>8</v>
      </c>
      <c r="D23">
        <v>0.61827500000000002</v>
      </c>
    </row>
    <row r="24" spans="1:10">
      <c r="A24" s="18" t="s">
        <v>64</v>
      </c>
      <c r="C24" t="s">
        <v>89</v>
      </c>
      <c r="D24">
        <f>D22*D23</f>
        <v>71.719899999999996</v>
      </c>
    </row>
    <row r="25" spans="1:10">
      <c r="A25" s="18" t="s">
        <v>65</v>
      </c>
      <c r="C25" t="s">
        <v>39</v>
      </c>
      <c r="D25">
        <v>5</v>
      </c>
    </row>
    <row r="26" spans="1:10">
      <c r="A26" s="18" t="s">
        <v>66</v>
      </c>
      <c r="C26" t="s">
        <v>40</v>
      </c>
      <c r="D26">
        <v>5</v>
      </c>
    </row>
    <row r="27" spans="1:10">
      <c r="A27" s="18" t="s">
        <v>67</v>
      </c>
    </row>
    <row r="28" spans="1:10">
      <c r="A28" s="18"/>
      <c r="C28" t="s">
        <v>44</v>
      </c>
      <c r="D28">
        <v>129</v>
      </c>
      <c r="E28" t="s">
        <v>92</v>
      </c>
      <c r="F28" t="s">
        <v>93</v>
      </c>
      <c r="G28" t="s">
        <v>94</v>
      </c>
      <c r="H28" t="s">
        <v>95</v>
      </c>
    </row>
    <row r="29" spans="1:10">
      <c r="A29" s="18" t="s">
        <v>68</v>
      </c>
      <c r="D29">
        <v>54.503999999999998</v>
      </c>
      <c r="E29">
        <v>53.585999999999999</v>
      </c>
      <c r="F29">
        <v>55.421999999999997</v>
      </c>
      <c r="G29">
        <v>51.237000000000002</v>
      </c>
      <c r="H29">
        <v>57.771000000000001</v>
      </c>
    </row>
    <row r="30" spans="1:10">
      <c r="A30" s="18" t="s">
        <v>69</v>
      </c>
      <c r="C30" t="s">
        <v>41</v>
      </c>
      <c r="D30" s="4">
        <f>(D29+58.95)*1.2</f>
        <v>136.1448</v>
      </c>
      <c r="E30" s="4">
        <f>(E29+58.95)*1.2</f>
        <v>135.04319999999998</v>
      </c>
      <c r="F30" s="4">
        <f>(F29+58.95)*1.2</f>
        <v>137.24639999999999</v>
      </c>
      <c r="G30" s="4">
        <f>(G29+58.95)*1.2</f>
        <v>132.2244</v>
      </c>
      <c r="H30" s="4">
        <f>(H29+58.95)*1.2</f>
        <v>140.0652</v>
      </c>
      <c r="I30" s="4">
        <f>D30-G30</f>
        <v>3.9204000000000008</v>
      </c>
      <c r="J30" s="4">
        <f>H30-D30</f>
        <v>3.9204000000000008</v>
      </c>
    </row>
    <row r="31" spans="1:10">
      <c r="A31" s="18"/>
      <c r="C31" t="s">
        <v>42</v>
      </c>
      <c r="D31">
        <v>50</v>
      </c>
      <c r="E31">
        <v>50</v>
      </c>
      <c r="F31">
        <v>50</v>
      </c>
      <c r="G31">
        <v>50</v>
      </c>
      <c r="H31">
        <v>50</v>
      </c>
    </row>
    <row r="32" spans="1:10">
      <c r="A32" s="18" t="s">
        <v>70</v>
      </c>
      <c r="C32" t="s">
        <v>91</v>
      </c>
      <c r="D32" s="4">
        <f>$D$28/100*D31</f>
        <v>64.5</v>
      </c>
      <c r="E32" s="4">
        <f>$D$28/100*E31</f>
        <v>64.5</v>
      </c>
      <c r="F32" s="4">
        <f>$D$28/100*F31</f>
        <v>64.5</v>
      </c>
      <c r="G32" s="4">
        <f>$D$28/100*G31</f>
        <v>64.5</v>
      </c>
      <c r="H32" s="4">
        <f>$D$28/100*H31</f>
        <v>64.5</v>
      </c>
    </row>
    <row r="33" spans="1:8">
      <c r="A33" s="18" t="s">
        <v>71</v>
      </c>
      <c r="C33" t="s">
        <v>43</v>
      </c>
      <c r="D33" s="4">
        <f>D30/100*D31</f>
        <v>68.072400000000002</v>
      </c>
      <c r="E33" s="4">
        <f>E30/100*E31</f>
        <v>67.521599999999992</v>
      </c>
      <c r="F33" s="4">
        <f>F30/100*F31</f>
        <v>68.623199999999997</v>
      </c>
      <c r="G33" s="4">
        <f>G30/100*G31</f>
        <v>66.112200000000001</v>
      </c>
      <c r="H33" s="4">
        <f>H30/100*H31</f>
        <v>70.032600000000002</v>
      </c>
    </row>
    <row r="34" spans="1:8">
      <c r="A34" s="18" t="s">
        <v>72</v>
      </c>
      <c r="C34" t="s">
        <v>45</v>
      </c>
      <c r="D34" s="4">
        <f>D33-D32</f>
        <v>3.5724000000000018</v>
      </c>
      <c r="E34" s="4">
        <f>E33-E32</f>
        <v>3.0215999999999923</v>
      </c>
      <c r="F34" s="4">
        <f>F33-F32</f>
        <v>4.1231999999999971</v>
      </c>
      <c r="G34" s="4">
        <f>G33-G32</f>
        <v>1.6122000000000014</v>
      </c>
      <c r="H34" s="4">
        <f>H33-H32</f>
        <v>5.5326000000000022</v>
      </c>
    </row>
    <row r="35" spans="1:8">
      <c r="A35" s="18"/>
    </row>
    <row r="36" spans="1:8">
      <c r="A36" s="18" t="s">
        <v>73</v>
      </c>
    </row>
    <row r="37" spans="1:8">
      <c r="A37" s="18"/>
      <c r="C37" s="18" t="s">
        <v>96</v>
      </c>
      <c r="D37" s="18" t="s">
        <v>11</v>
      </c>
      <c r="E37" t="s">
        <v>2</v>
      </c>
      <c r="F37" t="s">
        <v>97</v>
      </c>
    </row>
    <row r="38" spans="1:8">
      <c r="A38" s="18" t="s">
        <v>74</v>
      </c>
      <c r="C38" s="4">
        <v>15</v>
      </c>
      <c r="D38" s="4">
        <f t="shared" ref="D38:D55" si="0">7.08+C38*0.661</f>
        <v>16.995000000000001</v>
      </c>
      <c r="E38" s="4">
        <f t="shared" ref="E38:E55" si="1">C38*1.60129</f>
        <v>24.019350000000003</v>
      </c>
      <c r="F38" s="4">
        <f t="shared" ref="F38:F55" si="2">(D38+58.95)*1.2</f>
        <v>91.134</v>
      </c>
    </row>
    <row r="39" spans="1:8">
      <c r="A39" s="18"/>
      <c r="C39" s="4">
        <v>20</v>
      </c>
      <c r="D39" s="4">
        <f t="shared" si="0"/>
        <v>20.3</v>
      </c>
      <c r="E39" s="4">
        <f t="shared" si="1"/>
        <v>32.025800000000004</v>
      </c>
      <c r="F39" s="4">
        <f t="shared" si="2"/>
        <v>95.1</v>
      </c>
      <c r="H39">
        <v>92</v>
      </c>
    </row>
    <row r="40" spans="1:8">
      <c r="A40" s="18" t="s">
        <v>75</v>
      </c>
      <c r="C40" s="4">
        <v>25</v>
      </c>
      <c r="D40" s="4">
        <f t="shared" si="0"/>
        <v>23.605000000000004</v>
      </c>
      <c r="E40" s="4">
        <f t="shared" si="1"/>
        <v>40.032250000000005</v>
      </c>
      <c r="F40" s="4">
        <f t="shared" si="2"/>
        <v>99.066000000000003</v>
      </c>
      <c r="H40">
        <f>((7.08+(H39/1.60129)*0.661)+58.95)*1.2</f>
        <v>124.80825736749745</v>
      </c>
    </row>
    <row r="41" spans="1:8">
      <c r="A41" s="18" t="s">
        <v>76</v>
      </c>
      <c r="C41" s="4">
        <v>30</v>
      </c>
      <c r="D41" s="4">
        <f t="shared" si="0"/>
        <v>26.910000000000004</v>
      </c>
      <c r="E41" s="4">
        <f t="shared" si="1"/>
        <v>48.038700000000006</v>
      </c>
      <c r="F41" s="4">
        <f t="shared" si="2"/>
        <v>103.03200000000001</v>
      </c>
    </row>
    <row r="42" spans="1:8">
      <c r="A42" s="18" t="s">
        <v>77</v>
      </c>
      <c r="C42" s="4">
        <v>35</v>
      </c>
      <c r="D42" s="4">
        <f t="shared" si="0"/>
        <v>30.215000000000003</v>
      </c>
      <c r="E42" s="4">
        <f t="shared" si="1"/>
        <v>56.045150000000007</v>
      </c>
      <c r="F42" s="4">
        <f t="shared" si="2"/>
        <v>106.998</v>
      </c>
    </row>
    <row r="43" spans="1:8">
      <c r="A43" s="18" t="s">
        <v>78</v>
      </c>
      <c r="C43" s="4">
        <v>40</v>
      </c>
      <c r="D43" s="4">
        <f t="shared" si="0"/>
        <v>33.520000000000003</v>
      </c>
      <c r="E43" s="4">
        <f t="shared" si="1"/>
        <v>64.051600000000008</v>
      </c>
      <c r="F43" s="4">
        <f t="shared" si="2"/>
        <v>110.964</v>
      </c>
    </row>
    <row r="44" spans="1:8">
      <c r="A44" s="18" t="s">
        <v>79</v>
      </c>
      <c r="C44" s="4">
        <v>45</v>
      </c>
      <c r="D44" s="4">
        <f t="shared" si="0"/>
        <v>36.825000000000003</v>
      </c>
      <c r="E44" s="4">
        <f t="shared" si="1"/>
        <v>72.058050000000009</v>
      </c>
      <c r="F44" s="4">
        <f t="shared" si="2"/>
        <v>114.93</v>
      </c>
    </row>
    <row r="45" spans="1:8">
      <c r="C45" s="4">
        <v>50</v>
      </c>
      <c r="D45" s="4">
        <f t="shared" si="0"/>
        <v>40.130000000000003</v>
      </c>
      <c r="E45" s="4">
        <f t="shared" si="1"/>
        <v>80.06450000000001</v>
      </c>
      <c r="F45" s="4">
        <f t="shared" si="2"/>
        <v>118.89600000000002</v>
      </c>
    </row>
    <row r="46" spans="1:8">
      <c r="C46" s="4">
        <v>55</v>
      </c>
      <c r="D46" s="4">
        <f t="shared" si="0"/>
        <v>43.435000000000002</v>
      </c>
      <c r="E46" s="4">
        <f t="shared" si="1"/>
        <v>88.070950000000011</v>
      </c>
      <c r="F46" s="4">
        <f t="shared" si="2"/>
        <v>122.86199999999999</v>
      </c>
    </row>
    <row r="47" spans="1:8">
      <c r="C47" s="4">
        <v>60</v>
      </c>
      <c r="D47" s="4">
        <f t="shared" si="0"/>
        <v>46.74</v>
      </c>
      <c r="E47" s="4">
        <f t="shared" si="1"/>
        <v>96.077400000000011</v>
      </c>
      <c r="F47" s="4">
        <f t="shared" si="2"/>
        <v>126.82799999999999</v>
      </c>
    </row>
    <row r="48" spans="1:8">
      <c r="C48" s="4">
        <v>65</v>
      </c>
      <c r="D48" s="4">
        <f t="shared" si="0"/>
        <v>50.045000000000002</v>
      </c>
      <c r="E48" s="4">
        <f t="shared" si="1"/>
        <v>104.08385000000001</v>
      </c>
      <c r="F48" s="4">
        <f t="shared" si="2"/>
        <v>130.79400000000001</v>
      </c>
    </row>
    <row r="49" spans="3:6">
      <c r="C49" s="4">
        <v>70</v>
      </c>
      <c r="D49" s="4">
        <f t="shared" si="0"/>
        <v>53.35</v>
      </c>
      <c r="E49" s="4">
        <f>C49*1.60129</f>
        <v>112.09030000000001</v>
      </c>
      <c r="F49" s="4">
        <f>(D49+58.95)*1.2</f>
        <v>134.76000000000002</v>
      </c>
    </row>
    <row r="50" spans="3:6">
      <c r="C50" s="4">
        <v>75</v>
      </c>
      <c r="D50" s="4">
        <f t="shared" si="0"/>
        <v>56.655000000000001</v>
      </c>
      <c r="E50" s="4">
        <f t="shared" si="1"/>
        <v>120.09675000000001</v>
      </c>
      <c r="F50" s="4">
        <f t="shared" si="2"/>
        <v>138.726</v>
      </c>
    </row>
    <row r="51" spans="3:6">
      <c r="C51" s="4">
        <v>80</v>
      </c>
      <c r="D51" s="4">
        <f t="shared" si="0"/>
        <v>59.96</v>
      </c>
      <c r="E51" s="4">
        <f t="shared" si="1"/>
        <v>128.10320000000002</v>
      </c>
      <c r="F51" s="4">
        <f t="shared" si="2"/>
        <v>142.69199999999998</v>
      </c>
    </row>
    <row r="52" spans="3:6">
      <c r="C52" s="4">
        <v>85</v>
      </c>
      <c r="D52" s="4">
        <f t="shared" si="0"/>
        <v>63.265000000000001</v>
      </c>
      <c r="E52" s="4">
        <f t="shared" si="1"/>
        <v>136.10965000000002</v>
      </c>
      <c r="F52" s="4">
        <f t="shared" si="2"/>
        <v>146.65799999999999</v>
      </c>
    </row>
    <row r="53" spans="3:6">
      <c r="C53" s="4">
        <v>90</v>
      </c>
      <c r="D53" s="4">
        <f t="shared" si="0"/>
        <v>66.570000000000007</v>
      </c>
      <c r="E53" s="4">
        <f t="shared" si="1"/>
        <v>144.11610000000002</v>
      </c>
      <c r="F53" s="4">
        <f t="shared" si="2"/>
        <v>150.624</v>
      </c>
    </row>
    <row r="54" spans="3:6">
      <c r="C54" s="4">
        <v>95</v>
      </c>
      <c r="D54" s="4">
        <f t="shared" si="0"/>
        <v>69.875</v>
      </c>
      <c r="E54" s="4">
        <f t="shared" si="1"/>
        <v>152.12255000000002</v>
      </c>
      <c r="F54" s="4">
        <f t="shared" si="2"/>
        <v>154.58999999999997</v>
      </c>
    </row>
    <row r="55" spans="3:6">
      <c r="C55" s="4">
        <v>100</v>
      </c>
      <c r="D55" s="4">
        <f t="shared" si="0"/>
        <v>73.180000000000007</v>
      </c>
      <c r="E55" s="4">
        <f t="shared" si="1"/>
        <v>160.12900000000002</v>
      </c>
      <c r="F55" s="4">
        <f t="shared" si="2"/>
        <v>158.55599999999998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6"/>
  <sheetViews>
    <sheetView topLeftCell="D1" workbookViewId="0">
      <selection activeCell="E1" sqref="E1:H1048576"/>
    </sheetView>
  </sheetViews>
  <sheetFormatPr defaultRowHeight="15"/>
  <cols>
    <col min="1" max="1" width="10.7109375" customWidth="1"/>
    <col min="2" max="2" width="43.140625" bestFit="1" customWidth="1"/>
    <col min="3" max="3" width="10.7109375" bestFit="1" customWidth="1"/>
    <col min="4" max="4" width="23.85546875" bestFit="1" customWidth="1"/>
    <col min="5" max="5" width="10.7109375" style="2" bestFit="1" customWidth="1"/>
    <col min="6" max="6" width="21.7109375" style="4" customWidth="1"/>
    <col min="7" max="7" width="16.140625" bestFit="1" customWidth="1"/>
    <col min="8" max="8" width="17.42578125" style="4" bestFit="1" customWidth="1"/>
  </cols>
  <sheetData>
    <row r="1" spans="1:18">
      <c r="B1" s="10" t="s">
        <v>13</v>
      </c>
      <c r="C1" s="10"/>
      <c r="D1" s="10" t="s">
        <v>7</v>
      </c>
      <c r="E1" s="11" t="s">
        <v>0</v>
      </c>
      <c r="F1" s="12" t="s">
        <v>13</v>
      </c>
      <c r="G1" s="13" t="s">
        <v>14</v>
      </c>
      <c r="H1" s="12" t="s">
        <v>10</v>
      </c>
      <c r="J1" t="s">
        <v>17</v>
      </c>
    </row>
    <row r="2" spans="1:18" ht="15.75" thickBot="1">
      <c r="A2" s="8">
        <v>37773</v>
      </c>
      <c r="B2" s="4">
        <v>17.549237021276589</v>
      </c>
      <c r="C2" s="8">
        <v>37773</v>
      </c>
      <c r="D2" s="4">
        <v>27.4375</v>
      </c>
      <c r="E2" s="2">
        <f>A2</f>
        <v>37773</v>
      </c>
      <c r="F2" s="4">
        <f>B2</f>
        <v>17.549237021276589</v>
      </c>
      <c r="G2">
        <f>VLOOKUP(C2,'Ex Rates'!A:B,2,FALSE)</f>
        <v>0.60229999999999995</v>
      </c>
      <c r="H2" s="4">
        <f>D2*G2</f>
        <v>16.525606249999999</v>
      </c>
    </row>
    <row r="3" spans="1:18">
      <c r="A3" s="8">
        <v>37803</v>
      </c>
      <c r="B3" s="4">
        <v>17.723916808510637</v>
      </c>
      <c r="C3" s="8">
        <v>37803</v>
      </c>
      <c r="D3" s="4">
        <v>28.274999999999999</v>
      </c>
      <c r="E3" s="2">
        <f t="shared" ref="E3:E66" si="0">A3</f>
        <v>37803</v>
      </c>
      <c r="F3" s="4">
        <f t="shared" ref="F3:F66" si="1">B3</f>
        <v>17.723916808510637</v>
      </c>
      <c r="G3">
        <f>VLOOKUP(C3,'Ex Rates'!A:B,2,FALSE)</f>
        <v>0.61529999999999996</v>
      </c>
      <c r="H3" s="4">
        <f t="shared" ref="H3:H66" si="2">D3*G3</f>
        <v>17.397607499999999</v>
      </c>
      <c r="J3" s="17" t="s">
        <v>18</v>
      </c>
      <c r="K3" s="17"/>
    </row>
    <row r="4" spans="1:18">
      <c r="A4" s="8">
        <v>37834</v>
      </c>
      <c r="B4" s="4">
        <v>18.526991276595741</v>
      </c>
      <c r="C4" s="8">
        <v>37834</v>
      </c>
      <c r="D4" s="4">
        <v>29.374000000000002</v>
      </c>
      <c r="E4" s="2">
        <f t="shared" si="0"/>
        <v>37834</v>
      </c>
      <c r="F4" s="4">
        <f t="shared" si="1"/>
        <v>18.526991276595741</v>
      </c>
      <c r="G4">
        <f>VLOOKUP(C4,'Ex Rates'!A:B,2,FALSE)</f>
        <v>0.62729999999999997</v>
      </c>
      <c r="H4" s="4">
        <f t="shared" si="2"/>
        <v>18.4263102</v>
      </c>
      <c r="J4" s="14" t="s">
        <v>19</v>
      </c>
      <c r="K4" s="14">
        <v>0.98400845386282543</v>
      </c>
    </row>
    <row r="5" spans="1:18">
      <c r="A5" s="8">
        <v>37865</v>
      </c>
      <c r="B5" s="4">
        <v>18.993816851063819</v>
      </c>
      <c r="C5" s="8">
        <v>37865</v>
      </c>
      <c r="D5" s="4">
        <v>26.724999999999998</v>
      </c>
      <c r="E5" s="2">
        <f t="shared" si="0"/>
        <v>37865</v>
      </c>
      <c r="F5" s="4">
        <f t="shared" si="1"/>
        <v>18.993816851063819</v>
      </c>
      <c r="G5">
        <f>VLOOKUP(C5,'Ex Rates'!A:B,2,FALSE)</f>
        <v>0.61890000000000001</v>
      </c>
      <c r="H5" s="4">
        <f t="shared" si="2"/>
        <v>16.5401025</v>
      </c>
      <c r="J5" s="14" t="s">
        <v>20</v>
      </c>
      <c r="K5" s="14">
        <v>0.96827263727350832</v>
      </c>
    </row>
    <row r="6" spans="1:18">
      <c r="A6" s="8">
        <v>37895</v>
      </c>
      <c r="B6" s="4">
        <v>17.660421489361699</v>
      </c>
      <c r="C6" s="8">
        <v>37895</v>
      </c>
      <c r="D6" s="4">
        <v>29.339999999999996</v>
      </c>
      <c r="E6" s="2">
        <f t="shared" si="0"/>
        <v>37895</v>
      </c>
      <c r="F6" s="4">
        <f t="shared" si="1"/>
        <v>17.660421489361699</v>
      </c>
      <c r="G6">
        <f>VLOOKUP(C6,'Ex Rates'!A:B,2,FALSE)</f>
        <v>0.59599999999999997</v>
      </c>
      <c r="H6" s="4">
        <f t="shared" si="2"/>
        <v>17.486639999999998</v>
      </c>
      <c r="I6" s="4"/>
      <c r="J6" s="14" t="s">
        <v>21</v>
      </c>
      <c r="K6" s="14">
        <v>0.96792011102099162</v>
      </c>
    </row>
    <row r="7" spans="1:18">
      <c r="A7" s="8">
        <v>37926</v>
      </c>
      <c r="B7" s="4">
        <v>17.555538297872335</v>
      </c>
      <c r="C7" s="8">
        <v>37926</v>
      </c>
      <c r="D7" s="4">
        <v>28.652500000000003</v>
      </c>
      <c r="E7" s="2">
        <f t="shared" si="0"/>
        <v>37926</v>
      </c>
      <c r="F7" s="4">
        <f t="shared" si="1"/>
        <v>17.555538297872335</v>
      </c>
      <c r="G7">
        <f>VLOOKUP(C7,'Ex Rates'!A:B,2,FALSE)</f>
        <v>0.59089999999999998</v>
      </c>
      <c r="H7" s="4">
        <f t="shared" si="2"/>
        <v>16.930762250000001</v>
      </c>
      <c r="I7" s="4"/>
      <c r="J7" s="14" t="s">
        <v>22</v>
      </c>
      <c r="K7" s="14">
        <v>1.5863142804872867</v>
      </c>
    </row>
    <row r="8" spans="1:18" ht="15.75" thickBot="1">
      <c r="A8" s="8">
        <v>37956</v>
      </c>
      <c r="B8" s="4">
        <v>17.544636595744681</v>
      </c>
      <c r="C8" s="8">
        <v>37956</v>
      </c>
      <c r="D8" s="4">
        <v>29.795000000000002</v>
      </c>
      <c r="E8" s="2">
        <f t="shared" si="0"/>
        <v>37956</v>
      </c>
      <c r="F8" s="4">
        <f t="shared" si="1"/>
        <v>17.544636595744681</v>
      </c>
      <c r="G8">
        <f>VLOOKUP(C8,'Ex Rates'!A:B,2,FALSE)</f>
        <v>0.57020000000000004</v>
      </c>
      <c r="H8" s="4">
        <f t="shared" si="2"/>
        <v>16.989109000000003</v>
      </c>
      <c r="I8" s="4"/>
      <c r="J8" s="15" t="s">
        <v>23</v>
      </c>
      <c r="K8" s="15">
        <v>92</v>
      </c>
    </row>
    <row r="9" spans="1:18">
      <c r="A9" s="8">
        <v>37987</v>
      </c>
      <c r="B9" s="4">
        <v>17.703489574468083</v>
      </c>
      <c r="C9" s="8">
        <v>37987</v>
      </c>
      <c r="D9" s="4">
        <v>30.984000000000002</v>
      </c>
      <c r="E9" s="2">
        <f t="shared" si="0"/>
        <v>37987</v>
      </c>
      <c r="F9" s="4">
        <f t="shared" si="1"/>
        <v>17.703489574468083</v>
      </c>
      <c r="G9">
        <f>VLOOKUP(C9,'Ex Rates'!A:B,2,FALSE)</f>
        <v>0.5494</v>
      </c>
      <c r="H9" s="4">
        <f t="shared" si="2"/>
        <v>17.022609600000003</v>
      </c>
      <c r="I9" s="4"/>
    </row>
    <row r="10" spans="1:18" ht="15.75" thickBot="1">
      <c r="A10" s="8">
        <v>38018</v>
      </c>
      <c r="B10" s="4">
        <v>17.965442340425525</v>
      </c>
      <c r="C10" s="8">
        <v>38018</v>
      </c>
      <c r="D10" s="4">
        <v>30.61</v>
      </c>
      <c r="E10" s="2">
        <f t="shared" si="0"/>
        <v>38018</v>
      </c>
      <c r="F10" s="4">
        <f t="shared" si="1"/>
        <v>17.965442340425525</v>
      </c>
      <c r="G10">
        <f>VLOOKUP(C10,'Ex Rates'!A:B,2,FALSE)</f>
        <v>0.53610000000000002</v>
      </c>
      <c r="H10" s="4">
        <f t="shared" si="2"/>
        <v>16.410021</v>
      </c>
      <c r="I10" s="4"/>
      <c r="J10" t="s">
        <v>24</v>
      </c>
    </row>
    <row r="11" spans="1:18">
      <c r="A11" s="8">
        <v>38047</v>
      </c>
      <c r="B11" s="4">
        <v>18.513003744680852</v>
      </c>
      <c r="C11" s="8">
        <v>38047</v>
      </c>
      <c r="D11" s="4">
        <v>33.93</v>
      </c>
      <c r="E11" s="2">
        <f t="shared" si="0"/>
        <v>38047</v>
      </c>
      <c r="F11" s="4">
        <f t="shared" si="1"/>
        <v>18.513003744680852</v>
      </c>
      <c r="G11">
        <f>VLOOKUP(C11,'Ex Rates'!A:B,2,FALSE)</f>
        <v>0.54749999999999999</v>
      </c>
      <c r="H11" s="4">
        <f t="shared" si="2"/>
        <v>18.576674999999998</v>
      </c>
      <c r="I11" s="4"/>
      <c r="J11" s="16"/>
      <c r="K11" s="16" t="s">
        <v>29</v>
      </c>
      <c r="L11" s="16" t="s">
        <v>30</v>
      </c>
      <c r="M11" s="16" t="s">
        <v>31</v>
      </c>
      <c r="N11" s="16" t="s">
        <v>32</v>
      </c>
      <c r="O11" s="16" t="s">
        <v>33</v>
      </c>
    </row>
    <row r="12" spans="1:18">
      <c r="A12" s="8">
        <v>38078</v>
      </c>
      <c r="B12" s="4">
        <v>19.320972765957446</v>
      </c>
      <c r="C12" s="8">
        <v>38078</v>
      </c>
      <c r="D12" s="4">
        <v>32.958000000000006</v>
      </c>
      <c r="E12" s="2">
        <f t="shared" si="0"/>
        <v>38078</v>
      </c>
      <c r="F12" s="4">
        <f t="shared" si="1"/>
        <v>19.320972765957446</v>
      </c>
      <c r="G12">
        <f>VLOOKUP(C12,'Ex Rates'!A:B,2,FALSE)</f>
        <v>0.55379999999999996</v>
      </c>
      <c r="H12" s="4">
        <f t="shared" si="2"/>
        <v>18.252140400000002</v>
      </c>
      <c r="I12" s="4"/>
      <c r="J12" s="14" t="s">
        <v>25</v>
      </c>
      <c r="K12" s="14">
        <v>1</v>
      </c>
      <c r="L12" s="14">
        <v>6911.6965494695587</v>
      </c>
      <c r="M12" s="14">
        <v>6911.6965494695587</v>
      </c>
      <c r="N12" s="14">
        <v>2746.6681711257356</v>
      </c>
      <c r="O12" s="14">
        <v>3.1259922807557026E-69</v>
      </c>
    </row>
    <row r="13" spans="1:18">
      <c r="A13" s="8">
        <v>38108</v>
      </c>
      <c r="B13" s="4">
        <v>21.928876425531911</v>
      </c>
      <c r="C13" s="8">
        <v>38108</v>
      </c>
      <c r="D13" s="4">
        <v>37.6875</v>
      </c>
      <c r="E13" s="2">
        <f t="shared" si="0"/>
        <v>38108</v>
      </c>
      <c r="F13" s="4">
        <f t="shared" si="1"/>
        <v>21.928876425531911</v>
      </c>
      <c r="G13">
        <f>VLOOKUP(C13,'Ex Rates'!A:B,2,FALSE)</f>
        <v>0.55889999999999995</v>
      </c>
      <c r="H13" s="4">
        <f t="shared" si="2"/>
        <v>21.063543749999997</v>
      </c>
      <c r="J13" s="14" t="s">
        <v>26</v>
      </c>
      <c r="K13" s="14">
        <v>90</v>
      </c>
      <c r="L13" s="14">
        <v>226.47536968301083</v>
      </c>
      <c r="M13" s="14">
        <v>2.5163929964778982</v>
      </c>
      <c r="N13" s="14"/>
      <c r="O13" s="14"/>
    </row>
    <row r="14" spans="1:18" ht="15.75" thickBot="1">
      <c r="A14" s="8">
        <v>38139</v>
      </c>
      <c r="B14" s="4">
        <v>22.141316808510631</v>
      </c>
      <c r="C14" s="8">
        <v>38139</v>
      </c>
      <c r="D14" s="4">
        <v>35.83</v>
      </c>
      <c r="E14" s="2">
        <f t="shared" si="0"/>
        <v>38139</v>
      </c>
      <c r="F14" s="4">
        <f t="shared" si="1"/>
        <v>22.141316808510631</v>
      </c>
      <c r="G14">
        <f>VLOOKUP(C14,'Ex Rates'!A:B,2,FALSE)</f>
        <v>0.54649999999999999</v>
      </c>
      <c r="H14" s="4">
        <f t="shared" si="2"/>
        <v>19.581094999999998</v>
      </c>
      <c r="J14" s="15" t="s">
        <v>27</v>
      </c>
      <c r="K14" s="15">
        <v>91</v>
      </c>
      <c r="L14" s="15">
        <v>7138.1719191525699</v>
      </c>
      <c r="M14" s="15"/>
      <c r="N14" s="15"/>
      <c r="O14" s="15"/>
    </row>
    <row r="15" spans="1:18" ht="15.75" thickBot="1">
      <c r="A15" s="8">
        <v>38169</v>
      </c>
      <c r="B15" s="4">
        <v>21.392464042553183</v>
      </c>
      <c r="C15" s="8">
        <v>38169</v>
      </c>
      <c r="D15" s="4">
        <v>37.238</v>
      </c>
      <c r="E15" s="2">
        <f t="shared" si="0"/>
        <v>38169</v>
      </c>
      <c r="F15" s="4">
        <f t="shared" si="1"/>
        <v>21.392464042553183</v>
      </c>
      <c r="G15">
        <f>VLOOKUP(C15,'Ex Rates'!A:B,2,FALSE)</f>
        <v>0.54220000000000002</v>
      </c>
      <c r="H15" s="4">
        <f t="shared" si="2"/>
        <v>20.190443600000002</v>
      </c>
    </row>
    <row r="16" spans="1:18">
      <c r="A16" s="8">
        <v>38200</v>
      </c>
      <c r="B16" s="4">
        <v>22.06186995744681</v>
      </c>
      <c r="C16" s="8">
        <v>38200</v>
      </c>
      <c r="D16" s="4">
        <v>43.38</v>
      </c>
      <c r="E16" s="2">
        <f t="shared" si="0"/>
        <v>38200</v>
      </c>
      <c r="F16" s="4">
        <f t="shared" si="1"/>
        <v>22.06186995744681</v>
      </c>
      <c r="G16">
        <f>VLOOKUP(C16,'Ex Rates'!A:B,2,FALSE)</f>
        <v>0.54930000000000001</v>
      </c>
      <c r="H16" s="4">
        <f t="shared" si="2"/>
        <v>23.828634000000001</v>
      </c>
      <c r="J16" s="16"/>
      <c r="K16" s="16" t="s">
        <v>34</v>
      </c>
      <c r="L16" s="16" t="s">
        <v>22</v>
      </c>
      <c r="M16" s="16" t="s">
        <v>35</v>
      </c>
      <c r="N16" s="16" t="s">
        <v>36</v>
      </c>
      <c r="O16" s="16" t="s">
        <v>37</v>
      </c>
      <c r="P16" s="16" t="s">
        <v>38</v>
      </c>
      <c r="Q16" s="16" t="s">
        <v>80</v>
      </c>
      <c r="R16" s="16" t="s">
        <v>81</v>
      </c>
    </row>
    <row r="17" spans="1:18">
      <c r="A17" s="8">
        <v>38231</v>
      </c>
      <c r="B17" s="4">
        <v>22.173341702127658</v>
      </c>
      <c r="C17" s="8">
        <v>38231</v>
      </c>
      <c r="D17" s="4">
        <v>42.0075</v>
      </c>
      <c r="E17" s="2">
        <f t="shared" si="0"/>
        <v>38231</v>
      </c>
      <c r="F17" s="4">
        <f t="shared" si="1"/>
        <v>22.173341702127658</v>
      </c>
      <c r="G17">
        <f>VLOOKUP(C17,'Ex Rates'!A:B,2,FALSE)</f>
        <v>0.55769999999999997</v>
      </c>
      <c r="H17" s="4">
        <f t="shared" si="2"/>
        <v>23.427582749999999</v>
      </c>
      <c r="J17" s="14" t="s">
        <v>28</v>
      </c>
      <c r="K17" s="14">
        <v>7.1049012412156749</v>
      </c>
      <c r="L17" s="14">
        <v>0.49539185059432528</v>
      </c>
      <c r="M17" s="14">
        <v>14.341982478500347</v>
      </c>
      <c r="N17" s="14">
        <v>5.6686924340211521E-25</v>
      </c>
      <c r="O17" s="14">
        <v>6.1207188855000201</v>
      </c>
      <c r="P17" s="14">
        <v>8.0890835969313297</v>
      </c>
      <c r="Q17" s="14">
        <v>6.2815792639401522</v>
      </c>
      <c r="R17" s="14">
        <v>7.9282232184911976</v>
      </c>
    </row>
    <row r="18" spans="1:18" ht="15.75" thickBot="1">
      <c r="A18" s="8">
        <v>38261</v>
      </c>
      <c r="B18" s="4">
        <v>23.633118723404252</v>
      </c>
      <c r="C18" s="8">
        <v>38261</v>
      </c>
      <c r="D18" s="4">
        <v>49.265999999999998</v>
      </c>
      <c r="E18" s="2">
        <f t="shared" si="0"/>
        <v>38261</v>
      </c>
      <c r="F18" s="4">
        <f t="shared" si="1"/>
        <v>23.633118723404252</v>
      </c>
      <c r="G18">
        <f>VLOOKUP(C18,'Ex Rates'!A:B,2,FALSE)</f>
        <v>0.55279999999999996</v>
      </c>
      <c r="H18" s="4">
        <f t="shared" si="2"/>
        <v>27.234244799999995</v>
      </c>
      <c r="J18" s="15">
        <v>16.525606249999999</v>
      </c>
      <c r="K18" s="15">
        <v>0.66085486347719491</v>
      </c>
      <c r="L18" s="15">
        <v>1.2609648862277939E-2</v>
      </c>
      <c r="M18" s="15">
        <v>52.40866503857675</v>
      </c>
      <c r="N18" s="15">
        <v>3.1259922807556146E-69</v>
      </c>
      <c r="O18" s="15">
        <v>0.63580359566337175</v>
      </c>
      <c r="P18" s="15">
        <v>0.68590613129101807</v>
      </c>
      <c r="Q18" s="15">
        <v>0.63989811777864214</v>
      </c>
      <c r="R18" s="15">
        <v>0.68181160917574768</v>
      </c>
    </row>
    <row r="19" spans="1:18">
      <c r="A19" s="8">
        <v>38292</v>
      </c>
      <c r="B19" s="4">
        <v>24.135270978723401</v>
      </c>
      <c r="C19" s="8">
        <v>38292</v>
      </c>
      <c r="D19" s="4">
        <v>43.202500000000001</v>
      </c>
      <c r="E19" s="2">
        <f t="shared" si="0"/>
        <v>38292</v>
      </c>
      <c r="F19" s="4">
        <f t="shared" si="1"/>
        <v>24.135270978723401</v>
      </c>
      <c r="G19">
        <f>VLOOKUP(C19,'Ex Rates'!A:B,2,FALSE)</f>
        <v>0.53690000000000004</v>
      </c>
      <c r="H19" s="4">
        <f t="shared" si="2"/>
        <v>23.195422250000004</v>
      </c>
    </row>
    <row r="20" spans="1:18">
      <c r="A20" s="8">
        <v>38322</v>
      </c>
      <c r="B20" s="4">
        <v>22.997965106382978</v>
      </c>
      <c r="C20" s="8">
        <v>38322</v>
      </c>
      <c r="D20" s="4">
        <v>40.108000000000004</v>
      </c>
      <c r="E20" s="2">
        <f t="shared" si="0"/>
        <v>38322</v>
      </c>
      <c r="F20" s="4">
        <f t="shared" si="1"/>
        <v>22.997965106382978</v>
      </c>
      <c r="G20">
        <f>VLOOKUP(C20,'Ex Rates'!A:B,2,FALSE)</f>
        <v>0.51800000000000002</v>
      </c>
      <c r="H20" s="4">
        <f t="shared" si="2"/>
        <v>20.775944000000003</v>
      </c>
    </row>
    <row r="21" spans="1:18">
      <c r="A21" s="8">
        <v>38353</v>
      </c>
      <c r="B21" s="4">
        <v>20.713712680851064</v>
      </c>
      <c r="C21" s="8">
        <v>38353</v>
      </c>
      <c r="D21" s="4">
        <v>44.06</v>
      </c>
      <c r="E21" s="2">
        <f t="shared" si="0"/>
        <v>38353</v>
      </c>
      <c r="F21" s="4">
        <f t="shared" si="1"/>
        <v>20.713712680851064</v>
      </c>
      <c r="G21">
        <f>VLOOKUP(C21,'Ex Rates'!A:B,2,FALSE)</f>
        <v>0.53169999999999995</v>
      </c>
      <c r="H21" s="4">
        <f t="shared" si="2"/>
        <v>23.426701999999999</v>
      </c>
    </row>
    <row r="22" spans="1:18">
      <c r="A22" s="8">
        <v>38384</v>
      </c>
      <c r="B22" s="4">
        <v>21.085706808510636</v>
      </c>
      <c r="C22" s="8">
        <v>38384</v>
      </c>
      <c r="D22" s="4">
        <v>44.972499999999997</v>
      </c>
      <c r="E22" s="2">
        <f t="shared" si="0"/>
        <v>38384</v>
      </c>
      <c r="F22" s="4">
        <f t="shared" si="1"/>
        <v>21.085706808510636</v>
      </c>
      <c r="G22">
        <f>VLOOKUP(C22,'Ex Rates'!A:B,2,FALSE)</f>
        <v>0.52949999999999997</v>
      </c>
      <c r="H22" s="4">
        <f t="shared" si="2"/>
        <v>23.812938749999997</v>
      </c>
      <c r="J22" t="s">
        <v>82</v>
      </c>
      <c r="O22" t="s">
        <v>87</v>
      </c>
    </row>
    <row r="23" spans="1:18" ht="15.75" thickBot="1">
      <c r="A23" s="8">
        <v>38412</v>
      </c>
      <c r="B23" s="4">
        <v>22.879114468085099</v>
      </c>
      <c r="C23" s="8">
        <v>38412</v>
      </c>
      <c r="D23" s="4">
        <v>53.097499999999997</v>
      </c>
      <c r="E23" s="2">
        <f t="shared" si="0"/>
        <v>38412</v>
      </c>
      <c r="F23" s="4">
        <f t="shared" si="1"/>
        <v>22.879114468085099</v>
      </c>
      <c r="G23">
        <f>VLOOKUP(C23,'Ex Rates'!A:B,2,FALSE)</f>
        <v>0.52500000000000002</v>
      </c>
      <c r="H23" s="4">
        <f t="shared" si="2"/>
        <v>27.8761875</v>
      </c>
    </row>
    <row r="24" spans="1:18">
      <c r="A24" s="8">
        <v>38443</v>
      </c>
      <c r="B24" s="4">
        <v>25.380234680851061</v>
      </c>
      <c r="C24" s="8">
        <v>38443</v>
      </c>
      <c r="D24" s="4">
        <v>52.263999999999996</v>
      </c>
      <c r="E24" s="2">
        <f t="shared" si="0"/>
        <v>38443</v>
      </c>
      <c r="F24" s="4">
        <f t="shared" si="1"/>
        <v>25.380234680851061</v>
      </c>
      <c r="G24">
        <f>VLOOKUP(C24,'Ex Rates'!A:B,2,FALSE)</f>
        <v>0.52739999999999998</v>
      </c>
      <c r="H24" s="4">
        <f t="shared" si="2"/>
        <v>27.564033599999998</v>
      </c>
      <c r="J24" s="16" t="s">
        <v>83</v>
      </c>
      <c r="K24" s="16" t="s">
        <v>84</v>
      </c>
      <c r="L24" s="16" t="s">
        <v>85</v>
      </c>
      <c r="M24" s="16" t="s">
        <v>86</v>
      </c>
      <c r="O24" s="16" t="s">
        <v>88</v>
      </c>
      <c r="P24" s="16">
        <v>17.549237021276589</v>
      </c>
    </row>
    <row r="25" spans="1:18">
      <c r="A25" s="8">
        <v>38473</v>
      </c>
      <c r="B25" s="4">
        <v>25.242725276595742</v>
      </c>
      <c r="C25" s="8">
        <v>38473</v>
      </c>
      <c r="D25" s="4">
        <v>48.540000000000006</v>
      </c>
      <c r="E25" s="2">
        <f t="shared" si="0"/>
        <v>38473</v>
      </c>
      <c r="F25" s="4">
        <f t="shared" si="1"/>
        <v>25.242725276595742</v>
      </c>
      <c r="G25">
        <f>VLOOKUP(C25,'Ex Rates'!A:B,2,FALSE)</f>
        <v>0.53949999999999998</v>
      </c>
      <c r="H25" s="4">
        <f t="shared" si="2"/>
        <v>26.187330000000003</v>
      </c>
      <c r="J25" s="14">
        <v>1</v>
      </c>
      <c r="K25" s="14">
        <v>18.602194770457999</v>
      </c>
      <c r="L25" s="14">
        <v>-0.87827796194736152</v>
      </c>
      <c r="M25" s="14">
        <v>-0.55672688314572261</v>
      </c>
      <c r="O25" s="14">
        <v>0.54347826086956519</v>
      </c>
      <c r="P25" s="14">
        <v>17.544636595744681</v>
      </c>
    </row>
    <row r="26" spans="1:18">
      <c r="A26" s="8">
        <v>38504</v>
      </c>
      <c r="B26" s="4">
        <v>25.507891914893619</v>
      </c>
      <c r="C26" s="8">
        <v>38504</v>
      </c>
      <c r="D26" s="4">
        <v>53.692499999999995</v>
      </c>
      <c r="E26" s="2">
        <f t="shared" si="0"/>
        <v>38504</v>
      </c>
      <c r="F26" s="4">
        <f t="shared" si="1"/>
        <v>25.507891914893619</v>
      </c>
      <c r="G26">
        <f>VLOOKUP(C26,'Ex Rates'!A:B,2,FALSE)</f>
        <v>0.54979999999999996</v>
      </c>
      <c r="H26" s="4">
        <f t="shared" si="2"/>
        <v>29.520136499999996</v>
      </c>
      <c r="J26" s="14">
        <v>2</v>
      </c>
      <c r="K26" s="14">
        <v>19.282017952825118</v>
      </c>
      <c r="L26" s="14">
        <v>-0.75502667622937736</v>
      </c>
      <c r="M26" s="14">
        <v>-0.47859978999934039</v>
      </c>
      <c r="O26" s="14">
        <v>1.6304347826086956</v>
      </c>
      <c r="P26" s="14">
        <v>17.555538297872335</v>
      </c>
    </row>
    <row r="27" spans="1:18">
      <c r="A27" s="8">
        <v>38534</v>
      </c>
      <c r="B27" s="4">
        <v>27.957042127659562</v>
      </c>
      <c r="C27" s="8">
        <v>38534</v>
      </c>
      <c r="D27" s="4">
        <v>57.224000000000004</v>
      </c>
      <c r="E27" s="2">
        <f t="shared" si="0"/>
        <v>38534</v>
      </c>
      <c r="F27" s="4">
        <f t="shared" si="1"/>
        <v>27.957042127659562</v>
      </c>
      <c r="G27">
        <f>VLOOKUP(C27,'Ex Rates'!A:B,2,FALSE)</f>
        <v>0.57079999999999997</v>
      </c>
      <c r="H27" s="4">
        <f t="shared" si="2"/>
        <v>32.663459199999998</v>
      </c>
      <c r="J27" s="14">
        <v>3</v>
      </c>
      <c r="K27" s="14">
        <v>18.035508420751984</v>
      </c>
      <c r="L27" s="14">
        <v>0.95830843031183477</v>
      </c>
      <c r="M27" s="14">
        <v>0.60745696535165172</v>
      </c>
      <c r="O27" s="14">
        <v>2.7173913043478262</v>
      </c>
      <c r="P27" s="14">
        <v>17.660421489361699</v>
      </c>
    </row>
    <row r="28" spans="1:18">
      <c r="A28" s="8">
        <v>38565</v>
      </c>
      <c r="B28" s="4">
        <v>29.778163744680842</v>
      </c>
      <c r="C28" s="8">
        <v>38565</v>
      </c>
      <c r="D28" s="4">
        <v>63.197499999999998</v>
      </c>
      <c r="E28" s="2">
        <f t="shared" si="0"/>
        <v>38565</v>
      </c>
      <c r="F28" s="4">
        <f t="shared" si="1"/>
        <v>29.778163744680842</v>
      </c>
      <c r="G28">
        <f>VLOOKUP(C28,'Ex Rates'!A:B,2,FALSE)</f>
        <v>0.55689999999999995</v>
      </c>
      <c r="H28" s="4">
        <f t="shared" si="2"/>
        <v>35.194687749999993</v>
      </c>
      <c r="J28" s="14">
        <v>4</v>
      </c>
      <c r="K28" s="14">
        <v>18.661032331090531</v>
      </c>
      <c r="L28" s="14">
        <v>-1.0006108417288324</v>
      </c>
      <c r="M28" s="14">
        <v>-0.63427181290346202</v>
      </c>
      <c r="O28" s="14">
        <v>3.8043478260869561</v>
      </c>
      <c r="P28" s="14">
        <v>17.703489574468083</v>
      </c>
    </row>
    <row r="29" spans="1:18">
      <c r="A29" s="8">
        <v>38596</v>
      </c>
      <c r="B29" s="4">
        <v>33.154033829787224</v>
      </c>
      <c r="C29" s="8">
        <v>38596</v>
      </c>
      <c r="D29" s="4">
        <v>63.827999999999996</v>
      </c>
      <c r="E29" s="2">
        <f t="shared" si="0"/>
        <v>38596</v>
      </c>
      <c r="F29" s="4">
        <f t="shared" si="1"/>
        <v>33.154033829787224</v>
      </c>
      <c r="G29">
        <f>VLOOKUP(C29,'Ex Rates'!A:B,2,FALSE)</f>
        <v>0.55249999999999999</v>
      </c>
      <c r="H29" s="4">
        <f t="shared" si="2"/>
        <v>35.264969999999998</v>
      </c>
      <c r="J29" s="14">
        <v>5</v>
      </c>
      <c r="K29" s="14">
        <v>18.293677816504271</v>
      </c>
      <c r="L29" s="14">
        <v>-0.73813951863193594</v>
      </c>
      <c r="M29" s="14">
        <v>-0.46789528069619379</v>
      </c>
      <c r="O29" s="14">
        <v>4.8913043478260869</v>
      </c>
      <c r="P29" s="14">
        <v>17.723916808510637</v>
      </c>
    </row>
    <row r="30" spans="1:18">
      <c r="A30" s="8">
        <v>38626</v>
      </c>
      <c r="B30" s="4">
        <v>32.587389276595744</v>
      </c>
      <c r="C30" s="8">
        <v>38626</v>
      </c>
      <c r="D30" s="4">
        <v>58.879999999999995</v>
      </c>
      <c r="E30" s="2">
        <f t="shared" si="0"/>
        <v>38626</v>
      </c>
      <c r="F30" s="4">
        <f t="shared" si="1"/>
        <v>32.587389276595744</v>
      </c>
      <c r="G30">
        <f>VLOOKUP(C30,'Ex Rates'!A:B,2,FALSE)</f>
        <v>0.56630000000000003</v>
      </c>
      <c r="H30" s="4">
        <f t="shared" si="2"/>
        <v>33.343744000000001</v>
      </c>
      <c r="J30" s="14">
        <v>6</v>
      </c>
      <c r="K30" s="14">
        <v>18.33223655000986</v>
      </c>
      <c r="L30" s="14">
        <v>-0.78759995426517904</v>
      </c>
      <c r="M30" s="14">
        <v>-0.49924748963477511</v>
      </c>
      <c r="O30" s="14">
        <v>5.9782608695652177</v>
      </c>
      <c r="P30" s="14">
        <v>17.965442340425525</v>
      </c>
    </row>
    <row r="31" spans="1:18">
      <c r="A31" s="8">
        <v>38657</v>
      </c>
      <c r="B31" s="4">
        <v>29.272845319148928</v>
      </c>
      <c r="C31" s="8">
        <v>38657</v>
      </c>
      <c r="D31" s="4">
        <v>56.0075</v>
      </c>
      <c r="E31" s="2">
        <f t="shared" si="0"/>
        <v>38657</v>
      </c>
      <c r="F31" s="4">
        <f t="shared" si="1"/>
        <v>29.272845319148928</v>
      </c>
      <c r="G31">
        <f>VLOOKUP(C31,'Ex Rates'!A:B,2,FALSE)</f>
        <v>0.57679999999999998</v>
      </c>
      <c r="H31" s="4">
        <f t="shared" si="2"/>
        <v>32.305126000000001</v>
      </c>
      <c r="J31" s="14">
        <v>7</v>
      </c>
      <c r="K31" s="14">
        <v>18.354375584449265</v>
      </c>
      <c r="L31" s="14">
        <v>-0.65088600998118196</v>
      </c>
      <c r="M31" s="14">
        <v>-0.41258662441731297</v>
      </c>
      <c r="O31" s="14">
        <v>7.0652173913043477</v>
      </c>
      <c r="P31" s="14">
        <v>18.513003744680852</v>
      </c>
    </row>
    <row r="32" spans="1:18">
      <c r="A32" s="8">
        <v>38687</v>
      </c>
      <c r="B32" s="4">
        <v>27.366330638297867</v>
      </c>
      <c r="C32" s="8">
        <v>38687</v>
      </c>
      <c r="D32" s="4">
        <v>56.351999999999997</v>
      </c>
      <c r="E32" s="2">
        <f t="shared" si="0"/>
        <v>38687</v>
      </c>
      <c r="F32" s="4">
        <f t="shared" si="1"/>
        <v>27.366330638297867</v>
      </c>
      <c r="G32">
        <f>VLOOKUP(C32,'Ex Rates'!A:B,2,FALSE)</f>
        <v>0.57279999999999998</v>
      </c>
      <c r="H32" s="4">
        <f t="shared" si="2"/>
        <v>32.278425599999998</v>
      </c>
      <c r="J32" s="14">
        <v>8</v>
      </c>
      <c r="K32" s="14">
        <v>17.949543428828576</v>
      </c>
      <c r="L32" s="14">
        <v>1.5898911596949006E-2</v>
      </c>
      <c r="M32" s="14">
        <v>1.0078075372804696E-2</v>
      </c>
      <c r="O32" s="14">
        <v>8.1521739130434767</v>
      </c>
      <c r="P32" s="14">
        <v>18.526991276595741</v>
      </c>
    </row>
    <row r="33" spans="1:16">
      <c r="A33" s="8">
        <v>38718</v>
      </c>
      <c r="B33" s="4">
        <v>28.649771063829775</v>
      </c>
      <c r="C33" s="8">
        <v>38718</v>
      </c>
      <c r="D33" s="4">
        <v>62.607500000000002</v>
      </c>
      <c r="E33" s="2">
        <f t="shared" si="0"/>
        <v>38718</v>
      </c>
      <c r="F33" s="4">
        <f t="shared" si="1"/>
        <v>28.649771063829775</v>
      </c>
      <c r="G33">
        <f>VLOOKUP(C33,'Ex Rates'!A:B,2,FALSE)</f>
        <v>0.56689999999999996</v>
      </c>
      <c r="H33" s="4">
        <f t="shared" si="2"/>
        <v>35.492191749999996</v>
      </c>
      <c r="J33" s="14">
        <v>9</v>
      </c>
      <c r="K33" s="14">
        <v>19.381387262200896</v>
      </c>
      <c r="L33" s="14">
        <v>-0.86838351752004428</v>
      </c>
      <c r="M33" s="14">
        <v>-0.55045494710139198</v>
      </c>
      <c r="O33" s="14">
        <v>9.2391304347826075</v>
      </c>
      <c r="P33" s="14">
        <v>18.993816851063819</v>
      </c>
    </row>
    <row r="34" spans="1:16">
      <c r="A34" s="8">
        <v>38749</v>
      </c>
      <c r="B34" s="4">
        <v>29.17389808510638</v>
      </c>
      <c r="C34" s="8">
        <v>38749</v>
      </c>
      <c r="D34" s="4">
        <v>60.870000000000005</v>
      </c>
      <c r="E34" s="2">
        <f t="shared" si="0"/>
        <v>38749</v>
      </c>
      <c r="F34" s="4">
        <f t="shared" si="1"/>
        <v>29.17389808510638</v>
      </c>
      <c r="G34">
        <f>VLOOKUP(C34,'Ex Rates'!A:B,2,FALSE)</f>
        <v>0.57189999999999996</v>
      </c>
      <c r="H34" s="4">
        <f t="shared" si="2"/>
        <v>34.811553000000004</v>
      </c>
      <c r="J34" s="14">
        <v>10</v>
      </c>
      <c r="K34" s="14">
        <v>19.16691699342427</v>
      </c>
      <c r="L34" s="14">
        <v>0.15405577253317659</v>
      </c>
      <c r="M34" s="14">
        <v>9.7653583249242643E-2</v>
      </c>
      <c r="O34" s="14">
        <v>10.326086956521738</v>
      </c>
      <c r="P34" s="14">
        <v>19.320972765957446</v>
      </c>
    </row>
    <row r="35" spans="1:16">
      <c r="A35" s="8">
        <v>38777</v>
      </c>
      <c r="B35" s="4">
        <v>29.554673313069898</v>
      </c>
      <c r="C35" s="8">
        <v>38777</v>
      </c>
      <c r="D35" s="4">
        <v>61.676000000000002</v>
      </c>
      <c r="E35" s="2">
        <f t="shared" si="0"/>
        <v>38777</v>
      </c>
      <c r="F35" s="4">
        <f t="shared" si="1"/>
        <v>29.554673313069898</v>
      </c>
      <c r="G35">
        <f>VLOOKUP(C35,'Ex Rates'!A:B,2,FALSE)</f>
        <v>0.57310000000000005</v>
      </c>
      <c r="H35" s="4">
        <f t="shared" si="2"/>
        <v>35.346515600000004</v>
      </c>
      <c r="J35" s="14">
        <v>11</v>
      </c>
      <c r="K35" s="14">
        <v>21.024846570467844</v>
      </c>
      <c r="L35" s="14">
        <v>0.90402985506406708</v>
      </c>
      <c r="M35" s="14">
        <v>0.5730506118638804</v>
      </c>
      <c r="O35" s="14">
        <v>11.413043478260869</v>
      </c>
      <c r="P35" s="14">
        <v>20.713712680851064</v>
      </c>
    </row>
    <row r="36" spans="1:16">
      <c r="A36" s="8">
        <v>38808</v>
      </c>
      <c r="B36" s="4">
        <v>32.503397234042552</v>
      </c>
      <c r="C36" s="8">
        <v>38808</v>
      </c>
      <c r="D36" s="4">
        <v>70.067499999999995</v>
      </c>
      <c r="E36" s="2">
        <f t="shared" si="0"/>
        <v>38808</v>
      </c>
      <c r="F36" s="4">
        <f t="shared" si="1"/>
        <v>32.503397234042552</v>
      </c>
      <c r="G36">
        <f>VLOOKUP(C36,'Ex Rates'!A:B,2,FALSE)</f>
        <v>0.56610000000000005</v>
      </c>
      <c r="H36" s="4">
        <f t="shared" si="2"/>
        <v>39.665211749999997</v>
      </c>
      <c r="J36" s="14">
        <v>12</v>
      </c>
      <c r="K36" s="14">
        <v>20.045163104174655</v>
      </c>
      <c r="L36" s="14">
        <v>2.0961537043359755</v>
      </c>
      <c r="M36" s="14">
        <v>1.3287195728124965</v>
      </c>
      <c r="O36" s="14">
        <v>12.499999999999998</v>
      </c>
      <c r="P36" s="14">
        <v>21.085706808510636</v>
      </c>
    </row>
    <row r="37" spans="1:16">
      <c r="A37" s="8">
        <v>38838</v>
      </c>
      <c r="B37" s="4">
        <v>34.678301617021269</v>
      </c>
      <c r="C37" s="8">
        <v>38838</v>
      </c>
      <c r="D37" s="4">
        <v>70.0625</v>
      </c>
      <c r="E37" s="2">
        <f t="shared" si="0"/>
        <v>38838</v>
      </c>
      <c r="F37" s="4">
        <f t="shared" si="1"/>
        <v>34.678301617021269</v>
      </c>
      <c r="G37">
        <f>VLOOKUP(C37,'Ex Rates'!A:B,2,FALSE)</f>
        <v>0.53510000000000002</v>
      </c>
      <c r="H37" s="4">
        <f t="shared" si="2"/>
        <v>37.490443750000004</v>
      </c>
      <c r="J37" s="14">
        <v>13</v>
      </c>
      <c r="K37" s="14">
        <v>20.44785409003768</v>
      </c>
      <c r="L37" s="14">
        <v>0.94460995251550273</v>
      </c>
      <c r="M37" s="14">
        <v>0.59877371109979349</v>
      </c>
      <c r="O37" s="14">
        <v>13.586956521739129</v>
      </c>
      <c r="P37" s="14">
        <v>21.392464042553183</v>
      </c>
    </row>
    <row r="38" spans="1:16">
      <c r="A38" s="8">
        <v>38869</v>
      </c>
      <c r="B38" s="4">
        <v>33.994931914893613</v>
      </c>
      <c r="C38" s="8">
        <v>38869</v>
      </c>
      <c r="D38" s="4">
        <v>68.531999999999996</v>
      </c>
      <c r="E38" s="2">
        <f t="shared" si="0"/>
        <v>38869</v>
      </c>
      <c r="F38" s="4">
        <f t="shared" si="1"/>
        <v>33.994931914893613</v>
      </c>
      <c r="G38">
        <f>VLOOKUP(C38,'Ex Rates'!A:B,2,FALSE)</f>
        <v>0.54200000000000004</v>
      </c>
      <c r="H38" s="4">
        <f t="shared" si="2"/>
        <v>37.144344000000004</v>
      </c>
      <c r="J38" s="14">
        <v>14</v>
      </c>
      <c r="K38" s="14">
        <v>22.852169910133721</v>
      </c>
      <c r="L38" s="14">
        <v>-0.79029995268691167</v>
      </c>
      <c r="M38" s="14">
        <v>-0.50095897708061365</v>
      </c>
      <c r="O38" s="14">
        <v>14.67391304347826</v>
      </c>
      <c r="P38" s="14">
        <v>21.928876425531911</v>
      </c>
    </row>
    <row r="39" spans="1:16">
      <c r="A39" s="8">
        <v>38899</v>
      </c>
      <c r="B39" s="4">
        <v>35.190795744680848</v>
      </c>
      <c r="C39" s="8">
        <v>38899</v>
      </c>
      <c r="D39" s="4">
        <v>73.667500000000004</v>
      </c>
      <c r="E39" s="2">
        <f t="shared" si="0"/>
        <v>38899</v>
      </c>
      <c r="F39" s="4">
        <f t="shared" si="1"/>
        <v>35.190795744680848</v>
      </c>
      <c r="G39">
        <f>VLOOKUP(C39,'Ex Rates'!A:B,2,FALSE)</f>
        <v>0.54149999999999998</v>
      </c>
      <c r="H39" s="4">
        <f t="shared" si="2"/>
        <v>39.890951250000001</v>
      </c>
      <c r="J39" s="14">
        <v>15</v>
      </c>
      <c r="K39" s="14">
        <v>22.587133241067612</v>
      </c>
      <c r="L39" s="14">
        <v>-0.4137915389399538</v>
      </c>
      <c r="M39" s="14">
        <v>-0.26229608817159328</v>
      </c>
      <c r="O39" s="14">
        <v>15.760869565217389</v>
      </c>
      <c r="P39" s="14">
        <v>22.06186995744681</v>
      </c>
    </row>
    <row r="40" spans="1:16">
      <c r="A40" s="8">
        <v>38930</v>
      </c>
      <c r="B40" s="4">
        <v>35.030447872340417</v>
      </c>
      <c r="C40" s="8">
        <v>38930</v>
      </c>
      <c r="D40" s="4">
        <v>74.497500000000002</v>
      </c>
      <c r="E40" s="2">
        <f t="shared" si="0"/>
        <v>38930</v>
      </c>
      <c r="F40" s="4">
        <f t="shared" si="1"/>
        <v>35.030447872340417</v>
      </c>
      <c r="G40">
        <f>VLOOKUP(C40,'Ex Rates'!A:B,2,FALSE)</f>
        <v>0.52839999999999998</v>
      </c>
      <c r="H40" s="4">
        <f t="shared" si="2"/>
        <v>39.364479000000003</v>
      </c>
      <c r="J40" s="14">
        <v>16</v>
      </c>
      <c r="K40" s="14">
        <v>25.102784370424178</v>
      </c>
      <c r="L40" s="14">
        <v>-1.4696656470199265</v>
      </c>
      <c r="M40" s="14">
        <v>-0.93159843509859508</v>
      </c>
      <c r="O40" s="14">
        <v>16.847826086956523</v>
      </c>
      <c r="P40" s="14">
        <v>22.141316808510631</v>
      </c>
    </row>
    <row r="41" spans="1:16">
      <c r="A41" s="8">
        <v>38961</v>
      </c>
      <c r="B41" s="4">
        <v>29.993663829787231</v>
      </c>
      <c r="C41" s="8">
        <v>38961</v>
      </c>
      <c r="D41" s="4">
        <v>63.181999999999995</v>
      </c>
      <c r="E41" s="2">
        <f t="shared" si="0"/>
        <v>38961</v>
      </c>
      <c r="F41" s="4">
        <f t="shared" si="1"/>
        <v>29.993663829787231</v>
      </c>
      <c r="G41">
        <f>VLOOKUP(C41,'Ex Rates'!A:B,2,FALSE)</f>
        <v>0.53010000000000002</v>
      </c>
      <c r="H41" s="4">
        <f t="shared" si="2"/>
        <v>33.492778199999997</v>
      </c>
      <c r="J41" s="14">
        <v>17</v>
      </c>
      <c r="K41" s="14">
        <v>22.433708845535314</v>
      </c>
      <c r="L41" s="14">
        <v>1.7015621331880872</v>
      </c>
      <c r="M41" s="14">
        <v>1.0785940487316545</v>
      </c>
      <c r="O41" s="14">
        <v>17.934782608695652</v>
      </c>
      <c r="P41" s="14">
        <v>22.173341702127658</v>
      </c>
    </row>
    <row r="42" spans="1:16">
      <c r="A42" s="8">
        <v>38991</v>
      </c>
      <c r="B42" s="4">
        <v>26.22618927659575</v>
      </c>
      <c r="C42" s="8">
        <v>38991</v>
      </c>
      <c r="D42" s="4">
        <v>57.752500000000005</v>
      </c>
      <c r="E42" s="2">
        <f t="shared" si="0"/>
        <v>38991</v>
      </c>
      <c r="F42" s="4">
        <f t="shared" si="1"/>
        <v>26.22618927659575</v>
      </c>
      <c r="G42">
        <f>VLOOKUP(C42,'Ex Rates'!A:B,2,FALSE)</f>
        <v>0.53310000000000002</v>
      </c>
      <c r="H42" s="4">
        <f t="shared" si="2"/>
        <v>30.787857750000004</v>
      </c>
      <c r="J42" s="14">
        <v>18</v>
      </c>
      <c r="K42" s="14">
        <v>20.834784876945523</v>
      </c>
      <c r="L42" s="14">
        <v>2.1631802294374545</v>
      </c>
      <c r="M42" s="14">
        <v>1.3712066555181779</v>
      </c>
      <c r="O42" s="14">
        <v>19.021739130434781</v>
      </c>
      <c r="P42" s="14">
        <v>22.661622826086962</v>
      </c>
    </row>
    <row r="43" spans="1:16">
      <c r="A43" s="8">
        <v>39022</v>
      </c>
      <c r="B43" s="4">
        <v>25.655390638297867</v>
      </c>
      <c r="C43" s="8">
        <v>39022</v>
      </c>
      <c r="D43" s="4">
        <v>58.487499999999997</v>
      </c>
      <c r="E43" s="2">
        <f t="shared" si="0"/>
        <v>39022</v>
      </c>
      <c r="F43" s="4">
        <f t="shared" si="1"/>
        <v>25.655390638297867</v>
      </c>
      <c r="G43">
        <f>VLOOKUP(C43,'Ex Rates'!A:B,2,FALSE)</f>
        <v>0.52329999999999999</v>
      </c>
      <c r="H43" s="4">
        <f t="shared" si="2"/>
        <v>30.606508749999996</v>
      </c>
      <c r="J43" s="14">
        <v>19</v>
      </c>
      <c r="K43" s="14">
        <v>22.586551193146605</v>
      </c>
      <c r="L43" s="14">
        <v>-1.8728385122955409</v>
      </c>
      <c r="M43" s="14">
        <v>-1.1871635094585911</v>
      </c>
      <c r="O43" s="14">
        <v>20.108695652173914</v>
      </c>
      <c r="P43" s="14">
        <v>22.879114468085099</v>
      </c>
    </row>
    <row r="44" spans="1:16">
      <c r="A44" s="8">
        <v>39052</v>
      </c>
      <c r="B44" s="4">
        <v>26.113131641337375</v>
      </c>
      <c r="C44" s="8">
        <v>39052</v>
      </c>
      <c r="D44" s="4">
        <v>62.296000000000006</v>
      </c>
      <c r="E44" s="2">
        <f t="shared" si="0"/>
        <v>39052</v>
      </c>
      <c r="F44" s="4">
        <f t="shared" si="1"/>
        <v>26.113131641337375</v>
      </c>
      <c r="G44">
        <f>VLOOKUP(C44,'Ex Rates'!A:B,2,FALSE)</f>
        <v>0.50939999999999996</v>
      </c>
      <c r="H44" s="4">
        <f t="shared" si="2"/>
        <v>31.7335824</v>
      </c>
      <c r="J44" s="14">
        <v>20</v>
      </c>
      <c r="K44" s="14">
        <v>22.841797627837728</v>
      </c>
      <c r="L44" s="14">
        <v>-1.7560908193270919</v>
      </c>
      <c r="M44" s="14">
        <v>-1.1131589436641074</v>
      </c>
      <c r="O44" s="14">
        <v>21.195652173913043</v>
      </c>
      <c r="P44" s="14">
        <v>22.997965106382978</v>
      </c>
    </row>
    <row r="45" spans="1:16">
      <c r="A45" s="8">
        <v>39083</v>
      </c>
      <c r="B45" s="4">
        <v>25.615064170212758</v>
      </c>
      <c r="C45" s="8">
        <v>39083</v>
      </c>
      <c r="D45" s="4">
        <v>53.314999999999998</v>
      </c>
      <c r="E45" s="2">
        <f t="shared" si="0"/>
        <v>39083</v>
      </c>
      <c r="F45" s="4">
        <f t="shared" si="1"/>
        <v>25.615064170212758</v>
      </c>
      <c r="G45">
        <f>VLOOKUP(C45,'Ex Rates'!A:B,2,FALSE)</f>
        <v>0.51070000000000004</v>
      </c>
      <c r="H45" s="4">
        <f t="shared" si="2"/>
        <v>27.227970500000001</v>
      </c>
      <c r="J45" s="14">
        <v>21</v>
      </c>
      <c r="K45" s="14">
        <v>25.527015325792863</v>
      </c>
      <c r="L45" s="14">
        <v>-2.6479008577077643</v>
      </c>
      <c r="M45" s="14">
        <v>-1.6784636017986307</v>
      </c>
      <c r="O45" s="14">
        <v>22.282608695652176</v>
      </c>
      <c r="P45" s="14">
        <v>23.633118723404252</v>
      </c>
    </row>
    <row r="46" spans="1:16">
      <c r="A46" s="8">
        <v>39114</v>
      </c>
      <c r="B46" s="4">
        <v>25.140689999999992</v>
      </c>
      <c r="C46" s="8">
        <v>39114</v>
      </c>
      <c r="D46" s="4">
        <v>56.55</v>
      </c>
      <c r="E46" s="2">
        <f t="shared" si="0"/>
        <v>39114</v>
      </c>
      <c r="F46" s="4">
        <f t="shared" si="1"/>
        <v>25.140689999999992</v>
      </c>
      <c r="G46">
        <f>VLOOKUP(C46,'Ex Rates'!A:B,2,FALSE)</f>
        <v>0.51070000000000004</v>
      </c>
      <c r="H46" s="4">
        <f t="shared" si="2"/>
        <v>28.880085000000001</v>
      </c>
      <c r="J46" s="14">
        <v>22</v>
      </c>
      <c r="K46" s="14">
        <v>25.320726902824486</v>
      </c>
      <c r="L46" s="14">
        <v>5.9507778026574698E-2</v>
      </c>
      <c r="M46" s="14">
        <v>3.772106465042787E-2</v>
      </c>
      <c r="O46" s="14">
        <v>23.369565217391305</v>
      </c>
      <c r="P46" s="14">
        <v>24.135270978723401</v>
      </c>
    </row>
    <row r="47" spans="1:16">
      <c r="A47" s="8">
        <v>39142</v>
      </c>
      <c r="B47" s="4">
        <v>27.071084680851058</v>
      </c>
      <c r="C47" s="8">
        <v>39142</v>
      </c>
      <c r="D47" s="4">
        <v>61.625999999999998</v>
      </c>
      <c r="E47" s="2">
        <f t="shared" si="0"/>
        <v>39142</v>
      </c>
      <c r="F47" s="4">
        <f t="shared" si="1"/>
        <v>27.071084680851058</v>
      </c>
      <c r="G47">
        <f>VLOOKUP(C47,'Ex Rates'!A:B,2,FALSE)</f>
        <v>0.51349999999999996</v>
      </c>
      <c r="H47" s="4">
        <f t="shared" si="2"/>
        <v>31.644950999999995</v>
      </c>
      <c r="J47" s="14">
        <v>23</v>
      </c>
      <c r="K47" s="14">
        <v>24.410925633197927</v>
      </c>
      <c r="L47" s="14">
        <v>0.8317996433978152</v>
      </c>
      <c r="M47" s="14">
        <v>0.52726499233091728</v>
      </c>
      <c r="O47" s="14">
        <v>24.456521739130434</v>
      </c>
      <c r="P47" s="14">
        <v>25.140689999999992</v>
      </c>
    </row>
    <row r="48" spans="1:16">
      <c r="A48" s="8">
        <v>39173</v>
      </c>
      <c r="B48" s="4">
        <v>29.952701446808511</v>
      </c>
      <c r="C48" s="8">
        <v>39173</v>
      </c>
      <c r="D48" s="4">
        <v>67.582499999999996</v>
      </c>
      <c r="E48" s="2">
        <f t="shared" si="0"/>
        <v>39173</v>
      </c>
      <c r="F48" s="4">
        <f t="shared" si="1"/>
        <v>29.952701446808511</v>
      </c>
      <c r="G48">
        <f>VLOOKUP(C48,'Ex Rates'!A:B,2,FALSE)</f>
        <v>0.50329999999999997</v>
      </c>
      <c r="H48" s="4">
        <f t="shared" si="2"/>
        <v>34.014272249999998</v>
      </c>
      <c r="J48" s="14">
        <v>24</v>
      </c>
      <c r="K48" s="14">
        <v>26.613427017751331</v>
      </c>
      <c r="L48" s="14">
        <v>-1.1055351028577114</v>
      </c>
      <c r="M48" s="14">
        <v>-0.70078168722062006</v>
      </c>
      <c r="O48" s="14">
        <v>25.543478260869566</v>
      </c>
      <c r="P48" s="14">
        <v>25.22407078260871</v>
      </c>
    </row>
    <row r="49" spans="1:16">
      <c r="A49" s="8">
        <v>39203</v>
      </c>
      <c r="B49" s="4">
        <v>32.791644893617011</v>
      </c>
      <c r="C49" s="8">
        <v>39203</v>
      </c>
      <c r="D49" s="4">
        <v>67.77</v>
      </c>
      <c r="E49" s="2">
        <f t="shared" si="0"/>
        <v>39203</v>
      </c>
      <c r="F49" s="4">
        <f t="shared" si="1"/>
        <v>32.791644893617011</v>
      </c>
      <c r="G49">
        <f>VLOOKUP(C49,'Ex Rates'!A:B,2,FALSE)</f>
        <v>0.504</v>
      </c>
      <c r="H49" s="4">
        <f t="shared" si="2"/>
        <v>34.156079999999996</v>
      </c>
      <c r="J49" s="14">
        <v>25</v>
      </c>
      <c r="K49" s="14">
        <v>28.690707111524599</v>
      </c>
      <c r="L49" s="14">
        <v>-0.73366498386503665</v>
      </c>
      <c r="M49" s="14">
        <v>-0.46505894197174302</v>
      </c>
      <c r="O49" s="14">
        <v>26.630434782608695</v>
      </c>
      <c r="P49" s="14">
        <v>25.242725276595742</v>
      </c>
    </row>
    <row r="50" spans="1:16">
      <c r="A50" s="8">
        <v>39234</v>
      </c>
      <c r="B50" s="4">
        <v>33.826172765957445</v>
      </c>
      <c r="C50" s="8">
        <v>39234</v>
      </c>
      <c r="D50" s="4">
        <v>70.584000000000003</v>
      </c>
      <c r="E50" s="2">
        <f t="shared" si="0"/>
        <v>39234</v>
      </c>
      <c r="F50" s="4">
        <f t="shared" si="1"/>
        <v>33.826172765957445</v>
      </c>
      <c r="G50">
        <f>VLOOKUP(C50,'Ex Rates'!A:B,2,FALSE)</f>
        <v>0.50349999999999995</v>
      </c>
      <c r="H50" s="4">
        <f t="shared" si="2"/>
        <v>35.539043999999997</v>
      </c>
      <c r="J50" s="14">
        <v>26</v>
      </c>
      <c r="K50" s="14">
        <v>30.363481809364423</v>
      </c>
      <c r="L50" s="14">
        <v>-0.58531806468358027</v>
      </c>
      <c r="M50" s="14">
        <v>-0.37102411300137605</v>
      </c>
      <c r="O50" s="14">
        <v>27.717391304347824</v>
      </c>
      <c r="P50" s="14">
        <v>25.380234680851061</v>
      </c>
    </row>
    <row r="51" spans="1:16">
      <c r="A51" s="8">
        <v>39264</v>
      </c>
      <c r="B51" s="4">
        <v>33.555274042553179</v>
      </c>
      <c r="C51" s="8">
        <v>39264</v>
      </c>
      <c r="D51" s="4">
        <v>76.305000000000007</v>
      </c>
      <c r="E51" s="2">
        <f t="shared" si="0"/>
        <v>39264</v>
      </c>
      <c r="F51" s="4">
        <f t="shared" si="1"/>
        <v>33.555274042553179</v>
      </c>
      <c r="G51">
        <f>VLOOKUP(C51,'Ex Rates'!A:B,2,FALSE)</f>
        <v>0.49199999999999999</v>
      </c>
      <c r="H51" s="4">
        <f t="shared" si="2"/>
        <v>37.542059999999999</v>
      </c>
      <c r="J51" s="14">
        <v>27</v>
      </c>
      <c r="K51" s="14">
        <v>30.409928176093047</v>
      </c>
      <c r="L51" s="14">
        <v>2.7441056536941772</v>
      </c>
      <c r="M51" s="14">
        <v>1.7394463413568799</v>
      </c>
      <c r="O51" s="14">
        <v>28.804347826086957</v>
      </c>
      <c r="P51" s="14">
        <v>25.452173478260882</v>
      </c>
    </row>
    <row r="52" spans="1:16">
      <c r="A52" s="8">
        <v>39295</v>
      </c>
      <c r="B52" s="4">
        <v>33.023517872340413</v>
      </c>
      <c r="C52" s="8">
        <v>39295</v>
      </c>
      <c r="D52" s="4">
        <v>71.390000000000015</v>
      </c>
      <c r="E52" s="2">
        <f t="shared" si="0"/>
        <v>39295</v>
      </c>
      <c r="F52" s="4">
        <f t="shared" si="1"/>
        <v>33.023517872340413</v>
      </c>
      <c r="G52">
        <f>VLOOKUP(C52,'Ex Rates'!A:B,2,FALSE)</f>
        <v>0.49709999999999999</v>
      </c>
      <c r="H52" s="4">
        <f t="shared" si="2"/>
        <v>35.487969000000007</v>
      </c>
      <c r="J52" s="14">
        <v>28</v>
      </c>
      <c r="K52" s="14">
        <v>29.140276630154212</v>
      </c>
      <c r="L52" s="14">
        <v>3.447112646441532</v>
      </c>
      <c r="M52" s="14">
        <v>2.1850716545938065</v>
      </c>
      <c r="O52" s="14">
        <v>29.891304347826086</v>
      </c>
      <c r="P52" s="14">
        <v>25.507891914893619</v>
      </c>
    </row>
    <row r="53" spans="1:16">
      <c r="A53" s="8">
        <v>39326</v>
      </c>
      <c r="B53" s="4">
        <v>32.289030212765951</v>
      </c>
      <c r="C53" s="8">
        <v>39326</v>
      </c>
      <c r="D53" s="4">
        <v>76.457499999999996</v>
      </c>
      <c r="E53" s="2">
        <f t="shared" si="0"/>
        <v>39326</v>
      </c>
      <c r="F53" s="4">
        <f t="shared" si="1"/>
        <v>32.289030212765951</v>
      </c>
      <c r="G53">
        <f>VLOOKUP(C53,'Ex Rates'!A:B,2,FALSE)</f>
        <v>0.495</v>
      </c>
      <c r="H53" s="4">
        <f t="shared" si="2"/>
        <v>37.846462500000001</v>
      </c>
      <c r="J53" s="14">
        <v>29</v>
      </c>
      <c r="K53" s="14">
        <v>28.453900873559256</v>
      </c>
      <c r="L53" s="14">
        <v>0.81894444558967194</v>
      </c>
      <c r="M53" s="14">
        <v>0.51911628028526735</v>
      </c>
      <c r="O53" s="14">
        <v>30.978260869565215</v>
      </c>
      <c r="P53" s="14">
        <v>25.615064170212758</v>
      </c>
    </row>
    <row r="54" spans="1:16">
      <c r="A54" s="8">
        <v>39356</v>
      </c>
      <c r="B54" s="4">
        <v>32.508327829787227</v>
      </c>
      <c r="C54" s="8">
        <v>39356</v>
      </c>
      <c r="D54" s="4">
        <v>81.11999999999999</v>
      </c>
      <c r="E54" s="2">
        <f t="shared" si="0"/>
        <v>39356</v>
      </c>
      <c r="F54" s="4">
        <f t="shared" si="1"/>
        <v>32.508327829787227</v>
      </c>
      <c r="G54">
        <f>VLOOKUP(C54,'Ex Rates'!A:B,2,FALSE)</f>
        <v>0.48909999999999998</v>
      </c>
      <c r="H54" s="4">
        <f t="shared" si="2"/>
        <v>39.675791999999994</v>
      </c>
      <c r="J54" s="14">
        <v>30</v>
      </c>
      <c r="K54" s="14">
        <v>28.436255784362466</v>
      </c>
      <c r="L54" s="14">
        <v>-1.0699251460645982</v>
      </c>
      <c r="M54" s="14">
        <v>-0.67820908365622368</v>
      </c>
      <c r="O54" s="14">
        <v>32.065217391304344</v>
      </c>
      <c r="P54" s="14">
        <v>25.655390638297867</v>
      </c>
    </row>
    <row r="55" spans="1:16">
      <c r="A55" s="8">
        <v>39387</v>
      </c>
      <c r="B55" s="4">
        <v>35.544712127659565</v>
      </c>
      <c r="C55" s="8">
        <v>39387</v>
      </c>
      <c r="D55" s="4">
        <v>92.635999999999996</v>
      </c>
      <c r="E55" s="2">
        <f t="shared" si="0"/>
        <v>39387</v>
      </c>
      <c r="F55" s="4">
        <f t="shared" si="1"/>
        <v>35.544712127659565</v>
      </c>
      <c r="G55">
        <f>VLOOKUP(C55,'Ex Rates'!A:B,2,FALSE)</f>
        <v>0.48249999999999998</v>
      </c>
      <c r="H55" s="4">
        <f t="shared" si="2"/>
        <v>44.696869999999997</v>
      </c>
      <c r="J55" s="14">
        <v>31</v>
      </c>
      <c r="K55" s="14">
        <v>30.560088774668348</v>
      </c>
      <c r="L55" s="14">
        <v>-1.9103177108385729</v>
      </c>
      <c r="M55" s="14">
        <v>-1.2109209966001304</v>
      </c>
      <c r="O55" s="14">
        <v>33.152173913043477</v>
      </c>
      <c r="P55" s="14">
        <v>26.113131641337375</v>
      </c>
    </row>
    <row r="56" spans="1:16">
      <c r="A56" s="8">
        <v>39417</v>
      </c>
      <c r="B56" s="4">
        <v>36.975530042553181</v>
      </c>
      <c r="C56" s="8">
        <v>39417</v>
      </c>
      <c r="D56" s="4">
        <v>91.95</v>
      </c>
      <c r="E56" s="2">
        <f t="shared" si="0"/>
        <v>39417</v>
      </c>
      <c r="F56" s="4">
        <f t="shared" si="1"/>
        <v>36.975530042553181</v>
      </c>
      <c r="G56">
        <f>VLOOKUP(C56,'Ex Rates'!A:B,2,FALSE)</f>
        <v>0.49569999999999997</v>
      </c>
      <c r="H56" s="4">
        <f t="shared" si="2"/>
        <v>45.579614999999997</v>
      </c>
      <c r="J56" s="14">
        <v>32</v>
      </c>
      <c r="K56" s="14">
        <v>30.110285346459811</v>
      </c>
      <c r="L56" s="14">
        <v>-0.9363872613534312</v>
      </c>
      <c r="M56" s="14">
        <v>-0.59356147372157231</v>
      </c>
      <c r="O56" s="14">
        <v>34.239130434782602</v>
      </c>
      <c r="P56" s="14">
        <v>26.22618927659575</v>
      </c>
    </row>
    <row r="57" spans="1:16">
      <c r="A57" s="8">
        <v>39448</v>
      </c>
      <c r="B57" s="4">
        <v>38.084338936170212</v>
      </c>
      <c r="C57" s="8">
        <v>39448</v>
      </c>
      <c r="D57" s="4">
        <v>94.47</v>
      </c>
      <c r="E57" s="2">
        <f t="shared" si="0"/>
        <v>39448</v>
      </c>
      <c r="F57" s="4">
        <f t="shared" si="1"/>
        <v>38.084338936170212</v>
      </c>
      <c r="G57">
        <f>VLOOKUP(C57,'Ex Rates'!A:B,2,FALSE)</f>
        <v>0.50780000000000003</v>
      </c>
      <c r="H57" s="4">
        <f t="shared" si="2"/>
        <v>47.971866000000006</v>
      </c>
      <c r="J57" s="14">
        <v>33</v>
      </c>
      <c r="K57" s="14">
        <v>30.463817982448216</v>
      </c>
      <c r="L57" s="14">
        <v>-0.90914466937831762</v>
      </c>
      <c r="M57" s="14">
        <v>-0.57629281393932374</v>
      </c>
      <c r="O57" s="14">
        <v>35.326086956521735</v>
      </c>
      <c r="P57" s="14">
        <v>26.276886260869571</v>
      </c>
    </row>
    <row r="58" spans="1:16">
      <c r="A58" s="8">
        <v>39479</v>
      </c>
      <c r="B58" s="4">
        <v>38.169268085106374</v>
      </c>
      <c r="C58" s="8">
        <v>39479</v>
      </c>
      <c r="D58" s="4">
        <v>95.72</v>
      </c>
      <c r="E58" s="2">
        <f t="shared" si="0"/>
        <v>39479</v>
      </c>
      <c r="F58" s="4">
        <f t="shared" si="1"/>
        <v>38.169268085106374</v>
      </c>
      <c r="G58">
        <f>VLOOKUP(C58,'Ex Rates'!A:B,2,FALSE)</f>
        <v>0.50939999999999996</v>
      </c>
      <c r="H58" s="4">
        <f t="shared" si="2"/>
        <v>48.759767999999994</v>
      </c>
      <c r="J58" s="14">
        <v>34</v>
      </c>
      <c r="K58" s="14">
        <v>33.317849337055947</v>
      </c>
      <c r="L58" s="14">
        <v>-0.81445210301339444</v>
      </c>
      <c r="M58" s="14">
        <v>-0.51626865346451867</v>
      </c>
      <c r="O58" s="14">
        <v>36.413043478260867</v>
      </c>
      <c r="P58" s="14">
        <v>27.071084680851058</v>
      </c>
    </row>
    <row r="59" spans="1:16">
      <c r="A59" s="8">
        <v>39508</v>
      </c>
      <c r="B59" s="4">
        <v>40.13777957446807</v>
      </c>
      <c r="C59" s="8">
        <v>39508</v>
      </c>
      <c r="D59" s="4">
        <v>105.11</v>
      </c>
      <c r="E59" s="2">
        <f t="shared" si="0"/>
        <v>39508</v>
      </c>
      <c r="F59" s="4">
        <f t="shared" si="1"/>
        <v>40.13777957446807</v>
      </c>
      <c r="G59">
        <f>VLOOKUP(C59,'Ex Rates'!A:B,2,FALSE)</f>
        <v>0.49980000000000002</v>
      </c>
      <c r="H59" s="4">
        <f t="shared" si="2"/>
        <v>52.533978000000005</v>
      </c>
      <c r="J59" s="14">
        <v>35</v>
      </c>
      <c r="K59" s="14">
        <v>31.880643327321383</v>
      </c>
      <c r="L59" s="14">
        <v>2.7976582896998856</v>
      </c>
      <c r="M59" s="14">
        <v>1.7733925331315088</v>
      </c>
      <c r="O59" s="14">
        <v>37.499999999999993</v>
      </c>
      <c r="P59" s="14">
        <v>27.366330638297867</v>
      </c>
    </row>
    <row r="60" spans="1:16">
      <c r="A60" s="8">
        <v>39539</v>
      </c>
      <c r="B60" s="4">
        <v>41.760679999999994</v>
      </c>
      <c r="C60" s="8">
        <v>39539</v>
      </c>
      <c r="D60" s="4">
        <v>108.60749999999999</v>
      </c>
      <c r="E60" s="2">
        <f t="shared" si="0"/>
        <v>39539</v>
      </c>
      <c r="F60" s="4">
        <f t="shared" si="1"/>
        <v>41.760679999999994</v>
      </c>
      <c r="G60">
        <f>VLOOKUP(C60,'Ex Rates'!A:B,2,FALSE)</f>
        <v>0.50439999999999996</v>
      </c>
      <c r="H60" s="4">
        <f t="shared" si="2"/>
        <v>54.781622999999989</v>
      </c>
      <c r="J60" s="14">
        <v>36</v>
      </c>
      <c r="K60" s="14">
        <v>31.651921624285642</v>
      </c>
      <c r="L60" s="14">
        <v>2.3430102906079711</v>
      </c>
      <c r="M60" s="14">
        <v>1.4851981636614355</v>
      </c>
      <c r="O60" s="14">
        <v>38.586956521739125</v>
      </c>
      <c r="P60" s="14">
        <v>27.893230434782616</v>
      </c>
    </row>
    <row r="61" spans="1:16">
      <c r="A61" s="8">
        <v>39569</v>
      </c>
      <c r="B61" s="4">
        <v>45.200181489361697</v>
      </c>
      <c r="C61" s="8">
        <v>39569</v>
      </c>
      <c r="D61" s="4">
        <v>122.44000000000001</v>
      </c>
      <c r="E61" s="2">
        <f t="shared" si="0"/>
        <v>39569</v>
      </c>
      <c r="F61" s="4">
        <f t="shared" si="1"/>
        <v>45.200181489361697</v>
      </c>
      <c r="G61">
        <f>VLOOKUP(C61,'Ex Rates'!A:B,2,FALSE)</f>
        <v>0.50849999999999995</v>
      </c>
      <c r="H61" s="4">
        <f t="shared" si="2"/>
        <v>62.260739999999998</v>
      </c>
      <c r="J61" s="14">
        <v>37</v>
      </c>
      <c r="K61" s="14">
        <v>33.467030383509865</v>
      </c>
      <c r="L61" s="14">
        <v>1.7237653611709831</v>
      </c>
      <c r="M61" s="14">
        <v>1.0926683332363958</v>
      </c>
      <c r="O61" s="14">
        <v>39.673913043478258</v>
      </c>
      <c r="P61" s="14">
        <v>27.957042127659562</v>
      </c>
    </row>
    <row r="62" spans="1:16">
      <c r="A62" s="8">
        <v>39600</v>
      </c>
      <c r="B62" s="4">
        <v>49.711533787234046</v>
      </c>
      <c r="C62" s="8">
        <v>39600</v>
      </c>
      <c r="D62" s="4">
        <v>132.54250000000002</v>
      </c>
      <c r="E62" s="2">
        <f t="shared" si="0"/>
        <v>39600</v>
      </c>
      <c r="F62" s="4">
        <f t="shared" si="1"/>
        <v>49.711533787234046</v>
      </c>
      <c r="G62">
        <f>VLOOKUP(C62,'Ex Rates'!A:B,2,FALSE)</f>
        <v>0.5081</v>
      </c>
      <c r="H62" s="4">
        <f t="shared" si="2"/>
        <v>67.344844250000008</v>
      </c>
      <c r="J62" s="14">
        <v>38</v>
      </c>
      <c r="K62" s="14">
        <v>33.119108636611585</v>
      </c>
      <c r="L62" s="14">
        <v>1.9113392357288319</v>
      </c>
      <c r="M62" s="14">
        <v>1.2115685255065245</v>
      </c>
      <c r="O62" s="14">
        <v>40.760869565217384</v>
      </c>
      <c r="P62" s="14">
        <v>28.649771063829775</v>
      </c>
    </row>
    <row r="63" spans="1:16">
      <c r="A63" s="8">
        <v>39630</v>
      </c>
      <c r="B63" s="4">
        <v>50.719510638297862</v>
      </c>
      <c r="C63" s="8">
        <v>39630</v>
      </c>
      <c r="D63" s="4">
        <v>137.19</v>
      </c>
      <c r="E63" s="2">
        <f t="shared" si="0"/>
        <v>39630</v>
      </c>
      <c r="F63" s="4">
        <f t="shared" si="1"/>
        <v>50.719510638297862</v>
      </c>
      <c r="G63">
        <f>VLOOKUP(C63,'Ex Rates'!A:B,2,FALSE)</f>
        <v>0.50270000000000004</v>
      </c>
      <c r="H63" s="4">
        <f t="shared" si="2"/>
        <v>68.965412999999998</v>
      </c>
      <c r="J63" s="14">
        <v>39</v>
      </c>
      <c r="K63" s="14">
        <v>29.238766606048642</v>
      </c>
      <c r="L63" s="14">
        <v>0.75489722373858825</v>
      </c>
      <c r="M63" s="14">
        <v>0.47851773205773762</v>
      </c>
      <c r="O63" s="14">
        <v>41.847826086956516</v>
      </c>
      <c r="P63" s="14">
        <v>29.17389808510638</v>
      </c>
    </row>
    <row r="64" spans="1:16">
      <c r="A64" s="8">
        <v>39661</v>
      </c>
      <c r="B64" s="4">
        <v>46.07985808510638</v>
      </c>
      <c r="C64" s="8">
        <v>39661</v>
      </c>
      <c r="D64" s="4">
        <v>116.93199999999999</v>
      </c>
      <c r="E64" s="2">
        <f t="shared" si="0"/>
        <v>39661</v>
      </c>
      <c r="F64" s="4">
        <f t="shared" si="1"/>
        <v>46.07985808510638</v>
      </c>
      <c r="G64">
        <f>VLOOKUP(C64,'Ex Rates'!A:B,2,FALSE)</f>
        <v>0.52959999999999996</v>
      </c>
      <c r="H64" s="4">
        <f t="shared" si="2"/>
        <v>61.927187199999992</v>
      </c>
      <c r="J64" s="14">
        <v>40</v>
      </c>
      <c r="K64" s="14">
        <v>27.451206771347223</v>
      </c>
      <c r="L64" s="14">
        <v>-1.2250174947514729</v>
      </c>
      <c r="M64" s="14">
        <v>-0.7765197365761114</v>
      </c>
      <c r="O64" s="14">
        <v>42.934782608695649</v>
      </c>
      <c r="P64" s="14">
        <v>29.272845319148928</v>
      </c>
    </row>
    <row r="65" spans="1:16">
      <c r="A65" s="8">
        <v>39692</v>
      </c>
      <c r="B65" s="4">
        <v>44.614430468085104</v>
      </c>
      <c r="C65" s="8">
        <v>39692</v>
      </c>
      <c r="D65" s="4">
        <v>101.0925</v>
      </c>
      <c r="E65" s="2">
        <f t="shared" si="0"/>
        <v>39692</v>
      </c>
      <c r="F65" s="4">
        <f t="shared" si="1"/>
        <v>44.614430468085104</v>
      </c>
      <c r="G65">
        <f>VLOOKUP(C65,'Ex Rates'!A:B,2,FALSE)</f>
        <v>0.55500000000000005</v>
      </c>
      <c r="H65" s="4">
        <f t="shared" si="2"/>
        <v>56.106337500000002</v>
      </c>
      <c r="J65" s="14">
        <v>41</v>
      </c>
      <c r="K65" s="14">
        <v>27.331361402710495</v>
      </c>
      <c r="L65" s="14">
        <v>-1.6759707644126287</v>
      </c>
      <c r="M65" s="14">
        <v>-1.0623720739229008</v>
      </c>
      <c r="O65" s="14">
        <v>44.021739130434781</v>
      </c>
      <c r="P65" s="14">
        <v>29.554673313069898</v>
      </c>
    </row>
    <row r="66" spans="1:16">
      <c r="A66" s="8">
        <v>39722</v>
      </c>
      <c r="B66" s="4">
        <v>38.537616170212765</v>
      </c>
      <c r="C66" s="8">
        <v>39722</v>
      </c>
      <c r="D66" s="4">
        <v>75.64</v>
      </c>
      <c r="E66" s="2">
        <f t="shared" si="0"/>
        <v>39722</v>
      </c>
      <c r="F66" s="4">
        <f t="shared" si="1"/>
        <v>38.537616170212765</v>
      </c>
      <c r="G66">
        <f>VLOOKUP(C66,'Ex Rates'!A:B,2,FALSE)</f>
        <v>0.59099999999999997</v>
      </c>
      <c r="H66" s="4">
        <f t="shared" si="2"/>
        <v>44.703240000000001</v>
      </c>
      <c r="J66" s="14">
        <v>42</v>
      </c>
      <c r="K66" s="14">
        <v>28.076193505809989</v>
      </c>
      <c r="L66" s="14">
        <v>-1.9630618644726141</v>
      </c>
      <c r="M66" s="14">
        <v>-1.2443547038421194</v>
      </c>
      <c r="O66" s="14">
        <v>45.108695652173907</v>
      </c>
      <c r="P66" s="14">
        <v>29.778163744680842</v>
      </c>
    </row>
    <row r="67" spans="1:16">
      <c r="A67" s="8">
        <v>39753</v>
      </c>
      <c r="B67" s="4">
        <v>30.694744255319144</v>
      </c>
      <c r="C67" s="8">
        <v>39753</v>
      </c>
      <c r="D67" s="4">
        <v>52.970000000000006</v>
      </c>
      <c r="E67" s="2">
        <f t="shared" ref="E67:E94" si="3">A67</f>
        <v>39753</v>
      </c>
      <c r="F67" s="4">
        <f t="shared" ref="F67:F94" si="4">B67</f>
        <v>30.694744255319144</v>
      </c>
      <c r="G67">
        <f>VLOOKUP(C67,'Ex Rates'!A:B,2,FALSE)</f>
        <v>0.65229999999999999</v>
      </c>
      <c r="H67" s="4">
        <f t="shared" ref="H67:H94" si="5">D67*G67</f>
        <v>34.552331000000002</v>
      </c>
      <c r="J67" s="14">
        <v>43</v>
      </c>
      <c r="K67" s="14">
        <v>25.098637968754268</v>
      </c>
      <c r="L67" s="14">
        <v>0.51642620145848994</v>
      </c>
      <c r="M67" s="14">
        <v>0.32735462116718989</v>
      </c>
      <c r="O67" s="14">
        <v>46.195652173913039</v>
      </c>
      <c r="P67" s="14">
        <v>29.952701446808511</v>
      </c>
    </row>
    <row r="68" spans="1:16">
      <c r="A68" s="8">
        <v>39783</v>
      </c>
      <c r="B68" s="4">
        <v>25.22407078260871</v>
      </c>
      <c r="C68" s="8">
        <v>39783</v>
      </c>
      <c r="D68" s="4">
        <v>41.327500000000001</v>
      </c>
      <c r="E68" s="2">
        <f t="shared" si="3"/>
        <v>39783</v>
      </c>
      <c r="F68" s="4">
        <f t="shared" si="4"/>
        <v>25.22407078260871</v>
      </c>
      <c r="G68">
        <f>VLOOKUP(C68,'Ex Rates'!A:B,2,FALSE)</f>
        <v>0.67310000000000003</v>
      </c>
      <c r="H68" s="4">
        <f t="shared" si="5"/>
        <v>27.81754025</v>
      </c>
      <c r="J68" s="14">
        <v>44</v>
      </c>
      <c r="K68" s="14">
        <v>26.190445871100462</v>
      </c>
      <c r="L68" s="14">
        <v>-1.0497558711004693</v>
      </c>
      <c r="M68" s="14">
        <v>-0.66542409066699792</v>
      </c>
      <c r="O68" s="14">
        <v>47.282608695652172</v>
      </c>
      <c r="P68" s="14">
        <v>29.993663829787231</v>
      </c>
    </row>
    <row r="69" spans="1:16">
      <c r="A69" s="8">
        <v>39814</v>
      </c>
      <c r="B69" s="4">
        <v>22.661622826086962</v>
      </c>
      <c r="C69" s="8">
        <v>39814</v>
      </c>
      <c r="D69" s="4">
        <v>41.805999999999997</v>
      </c>
      <c r="E69" s="2">
        <f t="shared" si="3"/>
        <v>39814</v>
      </c>
      <c r="F69" s="4">
        <f t="shared" si="4"/>
        <v>22.661622826086962</v>
      </c>
      <c r="G69">
        <f>VLOOKUP(C69,'Ex Rates'!A:B,2,FALSE)</f>
        <v>0.69040000000000001</v>
      </c>
      <c r="H69" s="4">
        <f t="shared" si="5"/>
        <v>28.862862399999997</v>
      </c>
      <c r="J69" s="14">
        <v>45</v>
      </c>
      <c r="K69" s="14">
        <v>28.017621014063195</v>
      </c>
      <c r="L69" s="14">
        <v>-0.94653633321213704</v>
      </c>
      <c r="M69" s="14">
        <v>-0.59999481417587586</v>
      </c>
      <c r="O69" s="14">
        <v>48.369565217391298</v>
      </c>
      <c r="P69" s="14">
        <v>30.293999782608708</v>
      </c>
    </row>
    <row r="70" spans="1:16">
      <c r="A70" s="8">
        <v>39845</v>
      </c>
      <c r="B70" s="4">
        <v>25.452173478260882</v>
      </c>
      <c r="C70" s="8">
        <v>39845</v>
      </c>
      <c r="D70" s="4">
        <v>43.265000000000001</v>
      </c>
      <c r="E70" s="2">
        <f t="shared" si="3"/>
        <v>39845</v>
      </c>
      <c r="F70" s="4">
        <f t="shared" si="4"/>
        <v>25.452173478260882</v>
      </c>
      <c r="G70">
        <f>VLOOKUP(C70,'Ex Rates'!A:B,2,FALSE)</f>
        <v>0.69269999999999998</v>
      </c>
      <c r="H70" s="4">
        <f t="shared" si="5"/>
        <v>29.969665500000001</v>
      </c>
      <c r="J70" s="14">
        <v>46</v>
      </c>
      <c r="K70" s="14">
        <v>29.583398485265562</v>
      </c>
      <c r="L70" s="14">
        <v>0.3693029615429495</v>
      </c>
      <c r="M70" s="14">
        <v>0.23409546365073586</v>
      </c>
      <c r="O70" s="14">
        <v>49.45652173913043</v>
      </c>
      <c r="P70" s="14">
        <v>30.694744255319144</v>
      </c>
    </row>
    <row r="71" spans="1:16">
      <c r="A71" s="8">
        <v>39873</v>
      </c>
      <c r="B71" s="4">
        <v>26.276886260869571</v>
      </c>
      <c r="C71" s="8">
        <v>39873</v>
      </c>
      <c r="D71" s="4">
        <v>46.297499999999999</v>
      </c>
      <c r="E71" s="2">
        <f t="shared" si="3"/>
        <v>39873</v>
      </c>
      <c r="F71" s="4">
        <f t="shared" si="4"/>
        <v>26.276886260869571</v>
      </c>
      <c r="G71">
        <f>VLOOKUP(C71,'Ex Rates'!A:B,2,FALSE)</f>
        <v>0.70409999999999995</v>
      </c>
      <c r="H71" s="4">
        <f t="shared" si="5"/>
        <v>32.598069750000001</v>
      </c>
      <c r="J71" s="14">
        <v>47</v>
      </c>
      <c r="K71" s="14">
        <v>29.677112826531818</v>
      </c>
      <c r="L71" s="14">
        <v>3.114532067085193</v>
      </c>
      <c r="M71" s="14">
        <v>1.9742539438438806</v>
      </c>
      <c r="O71" s="14">
        <v>50.543478260869563</v>
      </c>
      <c r="P71" s="14">
        <v>32.289030212765951</v>
      </c>
    </row>
    <row r="72" spans="1:16">
      <c r="A72" s="8">
        <v>39904</v>
      </c>
      <c r="B72" s="4">
        <v>27.893230434782616</v>
      </c>
      <c r="C72" s="8">
        <v>39904</v>
      </c>
      <c r="D72" s="4">
        <v>50.21</v>
      </c>
      <c r="E72" s="2">
        <f t="shared" si="3"/>
        <v>39904</v>
      </c>
      <c r="F72" s="4">
        <f t="shared" si="4"/>
        <v>27.893230434782616</v>
      </c>
      <c r="G72">
        <f>VLOOKUP(C72,'Ex Rates'!A:B,2,FALSE)</f>
        <v>0.67959999999999998</v>
      </c>
      <c r="H72" s="4">
        <f t="shared" si="5"/>
        <v>34.122715999999997</v>
      </c>
      <c r="J72" s="14">
        <v>48</v>
      </c>
      <c r="K72" s="14">
        <v>30.591051311945694</v>
      </c>
      <c r="L72" s="14">
        <v>3.2351214540117503</v>
      </c>
      <c r="M72" s="14">
        <v>2.0506937003137113</v>
      </c>
      <c r="O72" s="14">
        <v>51.630434782608688</v>
      </c>
      <c r="P72" s="14">
        <v>32.503397234042552</v>
      </c>
    </row>
    <row r="73" spans="1:16">
      <c r="A73" s="8">
        <v>39934</v>
      </c>
      <c r="B73" s="4">
        <v>30.293999782608708</v>
      </c>
      <c r="C73" s="8">
        <v>39934</v>
      </c>
      <c r="D73" s="4">
        <v>55.677999999999997</v>
      </c>
      <c r="E73" s="2">
        <f t="shared" si="3"/>
        <v>39934</v>
      </c>
      <c r="F73" s="4">
        <f t="shared" si="4"/>
        <v>30.293999782608708</v>
      </c>
      <c r="G73">
        <f>VLOOKUP(C73,'Ex Rates'!A:B,2,FALSE)</f>
        <v>0.6482</v>
      </c>
      <c r="H73" s="4">
        <f t="shared" si="5"/>
        <v>36.090479599999995</v>
      </c>
      <c r="J73" s="14">
        <v>49</v>
      </c>
      <c r="K73" s="14">
        <v>31.914754177168334</v>
      </c>
      <c r="L73" s="14">
        <v>1.6405198653848458</v>
      </c>
      <c r="M73" s="14">
        <v>1.0399002946280058</v>
      </c>
      <c r="O73" s="14">
        <v>52.717391304347821</v>
      </c>
      <c r="P73" s="14">
        <v>32.508327829787227</v>
      </c>
    </row>
    <row r="74" spans="1:16">
      <c r="A74" s="8">
        <v>39965</v>
      </c>
      <c r="B74" s="4">
        <v>34.169033043478272</v>
      </c>
      <c r="C74" s="8">
        <v>39965</v>
      </c>
      <c r="D74" s="4">
        <v>68.544999999999987</v>
      </c>
      <c r="E74" s="2">
        <f t="shared" si="3"/>
        <v>39965</v>
      </c>
      <c r="F74" s="4">
        <f t="shared" si="4"/>
        <v>34.169033043478272</v>
      </c>
      <c r="G74">
        <f>VLOOKUP(C74,'Ex Rates'!A:B,2,FALSE)</f>
        <v>0.61099999999999999</v>
      </c>
      <c r="H74" s="4">
        <f t="shared" si="5"/>
        <v>41.880994999999992</v>
      </c>
      <c r="J74" s="14">
        <v>50</v>
      </c>
      <c r="K74" s="14">
        <v>30.557298149793606</v>
      </c>
      <c r="L74" s="14">
        <v>2.466219722546807</v>
      </c>
      <c r="M74" s="14">
        <v>1.5632987263413565</v>
      </c>
      <c r="O74" s="14">
        <v>53.804347826086953</v>
      </c>
      <c r="P74" s="14">
        <v>32.587389276595744</v>
      </c>
    </row>
    <row r="75" spans="1:16">
      <c r="A75" s="8">
        <v>39995</v>
      </c>
      <c r="B75" s="4">
        <v>35.102309130434797</v>
      </c>
      <c r="C75" s="8">
        <v>39995</v>
      </c>
      <c r="D75" s="4">
        <v>64.809999999999988</v>
      </c>
      <c r="E75" s="2">
        <f t="shared" si="3"/>
        <v>39995</v>
      </c>
      <c r="F75" s="4">
        <f t="shared" si="4"/>
        <v>35.102309130434797</v>
      </c>
      <c r="G75">
        <f>VLOOKUP(C75,'Ex Rates'!A:B,2,FALSE)</f>
        <v>0.61129999999999995</v>
      </c>
      <c r="H75" s="4">
        <f t="shared" si="5"/>
        <v>39.618352999999992</v>
      </c>
      <c r="J75" s="14">
        <v>51</v>
      </c>
      <c r="K75" s="14">
        <v>32.115920049747956</v>
      </c>
      <c r="L75" s="14">
        <v>0.17311016301799498</v>
      </c>
      <c r="M75" s="14">
        <v>0.10973186812540379</v>
      </c>
      <c r="O75" s="14">
        <v>54.891304347826079</v>
      </c>
      <c r="P75" s="14">
        <v>32.791644893617011</v>
      </c>
    </row>
    <row r="76" spans="1:16">
      <c r="A76" s="8">
        <v>40026</v>
      </c>
      <c r="B76" s="4">
        <v>36.093633217391314</v>
      </c>
      <c r="C76" s="8">
        <v>40026</v>
      </c>
      <c r="D76" s="4">
        <v>72.41749999999999</v>
      </c>
      <c r="E76" s="2">
        <f t="shared" si="3"/>
        <v>40026</v>
      </c>
      <c r="F76" s="4">
        <f t="shared" si="4"/>
        <v>36.093633217391314</v>
      </c>
      <c r="G76">
        <f>VLOOKUP(C76,'Ex Rates'!A:B,2,FALSE)</f>
        <v>0.60460000000000003</v>
      </c>
      <c r="H76" s="4">
        <f t="shared" si="5"/>
        <v>43.783620499999998</v>
      </c>
      <c r="J76" s="14">
        <v>52</v>
      </c>
      <c r="K76" s="14">
        <v>33.32484134672525</v>
      </c>
      <c r="L76" s="14">
        <v>-0.81651351693802354</v>
      </c>
      <c r="M76" s="14">
        <v>-0.51757535202562943</v>
      </c>
      <c r="O76" s="14">
        <v>55.978260869565212</v>
      </c>
      <c r="P76" s="14">
        <v>33.023517872340413</v>
      </c>
    </row>
    <row r="77" spans="1:16">
      <c r="A77" s="8">
        <v>40057</v>
      </c>
      <c r="B77" s="4">
        <v>36.130697391304366</v>
      </c>
      <c r="C77" s="8">
        <v>40057</v>
      </c>
      <c r="D77" s="4">
        <v>68.25</v>
      </c>
      <c r="E77" s="2">
        <f t="shared" si="3"/>
        <v>40057</v>
      </c>
      <c r="F77" s="4">
        <f t="shared" si="4"/>
        <v>36.130697391304366</v>
      </c>
      <c r="G77">
        <f>VLOOKUP(C77,'Ex Rates'!A:B,2,FALSE)</f>
        <v>0.61270000000000002</v>
      </c>
      <c r="H77" s="4">
        <f t="shared" si="5"/>
        <v>41.816775</v>
      </c>
      <c r="J77" s="14">
        <v>53</v>
      </c>
      <c r="K77" s="14">
        <v>36.643045162923599</v>
      </c>
      <c r="L77" s="14">
        <v>-1.0983330352640337</v>
      </c>
      <c r="M77" s="14">
        <v>-0.69621640741473401</v>
      </c>
      <c r="O77" s="14">
        <v>57.065217391304344</v>
      </c>
      <c r="P77" s="14">
        <v>33.154033829787224</v>
      </c>
    </row>
    <row r="78" spans="1:16">
      <c r="A78" s="8">
        <v>40087</v>
      </c>
      <c r="B78" s="4">
        <v>35.42313347826088</v>
      </c>
      <c r="C78" s="8">
        <v>40087</v>
      </c>
      <c r="D78" s="4">
        <v>71.554000000000002</v>
      </c>
      <c r="E78" s="2">
        <f t="shared" si="3"/>
        <v>40087</v>
      </c>
      <c r="F78" s="4">
        <f t="shared" si="4"/>
        <v>35.42313347826088</v>
      </c>
      <c r="G78">
        <f>VLOOKUP(C78,'Ex Rates'!A:B,2,FALSE)</f>
        <v>0.61829999999999996</v>
      </c>
      <c r="H78" s="4">
        <f t="shared" si="5"/>
        <v>44.241838199999997</v>
      </c>
      <c r="J78" s="14">
        <v>54</v>
      </c>
      <c r="K78" s="14">
        <v>37.226411489383779</v>
      </c>
      <c r="L78" s="14">
        <v>-0.2508814468305971</v>
      </c>
      <c r="M78" s="14">
        <v>-0.15902988801335624</v>
      </c>
      <c r="O78" s="14">
        <v>58.15217391304347</v>
      </c>
      <c r="P78" s="14">
        <v>33.555274042553179</v>
      </c>
    </row>
    <row r="79" spans="1:16">
      <c r="A79" s="8">
        <v>40118</v>
      </c>
      <c r="B79" s="4">
        <v>37.991043826086965</v>
      </c>
      <c r="C79" s="8">
        <v>40118</v>
      </c>
      <c r="D79" s="4">
        <v>76.650000000000006</v>
      </c>
      <c r="E79" s="2">
        <f t="shared" si="3"/>
        <v>40118</v>
      </c>
      <c r="F79" s="4">
        <f t="shared" si="4"/>
        <v>37.991043826086965</v>
      </c>
      <c r="G79">
        <f>VLOOKUP(C79,'Ex Rates'!A:B,2,FALSE)</f>
        <v>0.60270000000000001</v>
      </c>
      <c r="H79" s="4">
        <f t="shared" si="5"/>
        <v>46.196955000000003</v>
      </c>
      <c r="J79" s="14">
        <v>55</v>
      </c>
      <c r="K79" s="14">
        <v>38.807342197391968</v>
      </c>
      <c r="L79" s="14">
        <v>-0.72300326122175562</v>
      </c>
      <c r="M79" s="14">
        <v>-0.45830064007492988</v>
      </c>
      <c r="O79" s="14">
        <v>59.239130434782602</v>
      </c>
      <c r="P79" s="14">
        <v>33.826172765957445</v>
      </c>
    </row>
    <row r="80" spans="1:16">
      <c r="A80" s="8">
        <v>40148</v>
      </c>
      <c r="B80" s="4">
        <v>37.732589347826092</v>
      </c>
      <c r="C80" s="8">
        <v>40148</v>
      </c>
      <c r="D80" s="4">
        <v>74.08250000000001</v>
      </c>
      <c r="E80" s="2">
        <f t="shared" si="3"/>
        <v>40148</v>
      </c>
      <c r="F80" s="4">
        <f t="shared" si="4"/>
        <v>37.732589347826092</v>
      </c>
      <c r="G80">
        <f>VLOOKUP(C80,'Ex Rates'!A:B,2,FALSE)</f>
        <v>0.61639999999999995</v>
      </c>
      <c r="H80" s="4">
        <f t="shared" si="5"/>
        <v>45.664453000000002</v>
      </c>
      <c r="J80" s="14">
        <v>56</v>
      </c>
      <c r="K80" s="14">
        <v>39.328031066035365</v>
      </c>
      <c r="L80" s="14">
        <v>-1.1587629809289908</v>
      </c>
      <c r="M80" s="14">
        <v>-0.7345220199387259</v>
      </c>
      <c r="O80" s="14">
        <v>60.326086956521735</v>
      </c>
      <c r="P80" s="14">
        <v>33.994931914893613</v>
      </c>
    </row>
    <row r="81" spans="1:16">
      <c r="A81" s="8">
        <v>40179</v>
      </c>
      <c r="B81" s="4">
        <v>38.178145531914893</v>
      </c>
      <c r="C81" s="8">
        <v>40179</v>
      </c>
      <c r="D81" s="4">
        <v>76.804000000000002</v>
      </c>
      <c r="E81" s="2">
        <f t="shared" si="3"/>
        <v>40179</v>
      </c>
      <c r="F81" s="4">
        <f t="shared" si="4"/>
        <v>38.178145531914893</v>
      </c>
      <c r="G81">
        <f>VLOOKUP(C81,'Ex Rates'!A:B,2,FALSE)</f>
        <v>0.61919999999999997</v>
      </c>
      <c r="H81" s="4">
        <f t="shared" si="5"/>
        <v>47.557036799999999</v>
      </c>
      <c r="J81" s="14">
        <v>57</v>
      </c>
      <c r="K81" s="14">
        <v>41.822236100319643</v>
      </c>
      <c r="L81" s="14">
        <v>-1.6844565258515729</v>
      </c>
      <c r="M81" s="14">
        <v>-1.0677510675009096</v>
      </c>
      <c r="O81" s="14">
        <v>61.41304347826086</v>
      </c>
      <c r="P81" s="14">
        <v>34.169033043478272</v>
      </c>
    </row>
    <row r="82" spans="1:16">
      <c r="A82" s="8">
        <v>40210</v>
      </c>
      <c r="B82" s="4">
        <v>38.983089787234036</v>
      </c>
      <c r="C82" s="8">
        <v>40210</v>
      </c>
      <c r="D82" s="4">
        <v>73.432500000000005</v>
      </c>
      <c r="E82" s="2">
        <f t="shared" si="3"/>
        <v>40210</v>
      </c>
      <c r="F82" s="4">
        <f t="shared" si="4"/>
        <v>38.983089787234036</v>
      </c>
      <c r="G82">
        <f>VLOOKUP(C82,'Ex Rates'!A:B,2,FALSE)</f>
        <v>0.6411</v>
      </c>
      <c r="H82" s="4">
        <f t="shared" si="5"/>
        <v>47.077575750000001</v>
      </c>
      <c r="J82" s="14">
        <v>58</v>
      </c>
      <c r="K82" s="14">
        <v>43.307603229939829</v>
      </c>
      <c r="L82" s="14">
        <v>-1.5469232299398357</v>
      </c>
      <c r="M82" s="14">
        <v>-0.98057082789666361</v>
      </c>
      <c r="O82" s="14">
        <v>62.499999999999993</v>
      </c>
      <c r="P82" s="14">
        <v>34.678301617021269</v>
      </c>
    </row>
    <row r="83" spans="1:16">
      <c r="A83" s="8">
        <v>40238</v>
      </c>
      <c r="B83" s="4">
        <v>41.760652425531916</v>
      </c>
      <c r="C83" s="8">
        <v>40238</v>
      </c>
      <c r="D83" s="4">
        <v>78.6875</v>
      </c>
      <c r="E83" s="2">
        <f t="shared" si="3"/>
        <v>40238</v>
      </c>
      <c r="F83" s="4">
        <f t="shared" si="4"/>
        <v>41.760652425531916</v>
      </c>
      <c r="G83">
        <f>VLOOKUP(C83,'Ex Rates'!A:B,2,FALSE)</f>
        <v>0.66410000000000002</v>
      </c>
      <c r="H83" s="4">
        <f t="shared" si="5"/>
        <v>52.25636875</v>
      </c>
      <c r="J83" s="14">
        <v>59</v>
      </c>
      <c r="K83" s="14">
        <v>48.2502140739048</v>
      </c>
      <c r="L83" s="14">
        <v>-3.0500325845431036</v>
      </c>
      <c r="M83" s="14">
        <v>-1.9333687145247354</v>
      </c>
      <c r="O83" s="14">
        <v>63.586956521739125</v>
      </c>
      <c r="P83" s="14">
        <v>35.030447872340417</v>
      </c>
    </row>
    <row r="84" spans="1:16">
      <c r="A84" s="8">
        <v>40269</v>
      </c>
      <c r="B84" s="4">
        <v>45.101554468085105</v>
      </c>
      <c r="C84" s="8">
        <v>40269</v>
      </c>
      <c r="D84" s="4">
        <v>83.756</v>
      </c>
      <c r="E84" s="2">
        <f t="shared" si="3"/>
        <v>40269</v>
      </c>
      <c r="F84" s="4">
        <f t="shared" si="4"/>
        <v>45.101554468085105</v>
      </c>
      <c r="G84">
        <f>VLOOKUP(C84,'Ex Rates'!A:B,2,FALSE)</f>
        <v>0.6522</v>
      </c>
      <c r="H84" s="4">
        <f t="shared" si="5"/>
        <v>54.625663199999998</v>
      </c>
      <c r="J84" s="14">
        <v>60</v>
      </c>
      <c r="K84" s="14">
        <v>51.610069093942386</v>
      </c>
      <c r="L84" s="14">
        <v>-1.8985353067083395</v>
      </c>
      <c r="M84" s="14">
        <v>-1.2034523119563261</v>
      </c>
      <c r="O84" s="14">
        <v>64.673913043478251</v>
      </c>
      <c r="P84" s="14">
        <v>35.102309130434797</v>
      </c>
    </row>
    <row r="85" spans="1:16">
      <c r="A85" s="8">
        <v>40299</v>
      </c>
      <c r="B85" s="4">
        <v>45.323432510638298</v>
      </c>
      <c r="C85" s="8">
        <v>40299</v>
      </c>
      <c r="D85" s="4">
        <v>76.265000000000001</v>
      </c>
      <c r="E85" s="2">
        <f t="shared" si="3"/>
        <v>40299</v>
      </c>
      <c r="F85" s="4">
        <f t="shared" si="4"/>
        <v>45.323432510638298</v>
      </c>
      <c r="G85">
        <f>VLOOKUP(C85,'Ex Rates'!A:B,2,FALSE)</f>
        <v>0.68140000000000001</v>
      </c>
      <c r="H85" s="4">
        <f t="shared" si="5"/>
        <v>51.966971000000001</v>
      </c>
      <c r="J85" s="14">
        <v>61</v>
      </c>
      <c r="K85" s="14">
        <v>52.681029833979039</v>
      </c>
      <c r="L85" s="14">
        <v>-1.9615191956811771</v>
      </c>
      <c r="M85" s="14">
        <v>-1.2433768298373129</v>
      </c>
      <c r="O85" s="14">
        <v>65.760869565217391</v>
      </c>
      <c r="P85" s="14">
        <v>35.190795744680848</v>
      </c>
    </row>
    <row r="86" spans="1:16">
      <c r="A86" s="8">
        <v>40330</v>
      </c>
      <c r="B86" s="4">
        <v>43.182318936170212</v>
      </c>
      <c r="C86" s="8">
        <v>40330</v>
      </c>
      <c r="D86" s="4">
        <v>74.60499999999999</v>
      </c>
      <c r="E86" s="2">
        <f t="shared" si="3"/>
        <v>40330</v>
      </c>
      <c r="F86" s="4">
        <f t="shared" si="4"/>
        <v>43.182318936170212</v>
      </c>
      <c r="G86">
        <f>VLOOKUP(C86,'Ex Rates'!A:B,2,FALSE)</f>
        <v>0.67820000000000003</v>
      </c>
      <c r="H86" s="4">
        <f t="shared" si="5"/>
        <v>50.597110999999998</v>
      </c>
      <c r="J86" s="14">
        <v>62</v>
      </c>
      <c r="K86" s="14">
        <v>48.029784083798361</v>
      </c>
      <c r="L86" s="14">
        <v>-1.949925998691981</v>
      </c>
      <c r="M86" s="14">
        <v>-1.2360280806882635</v>
      </c>
      <c r="O86" s="14">
        <v>66.847826086956516</v>
      </c>
      <c r="P86" s="14">
        <v>35.42313347826088</v>
      </c>
    </row>
    <row r="87" spans="1:16">
      <c r="A87" s="8">
        <v>40360</v>
      </c>
      <c r="B87" s="4">
        <v>42.547358723404251</v>
      </c>
      <c r="C87" s="8">
        <v>40360</v>
      </c>
      <c r="D87" s="4">
        <v>75.746000000000009</v>
      </c>
      <c r="E87" s="2">
        <f t="shared" si="3"/>
        <v>40360</v>
      </c>
      <c r="F87" s="4">
        <f t="shared" si="4"/>
        <v>42.547358723404251</v>
      </c>
      <c r="G87">
        <f>VLOOKUP(C87,'Ex Rates'!A:B,2,FALSE)</f>
        <v>0.65410000000000001</v>
      </c>
      <c r="H87" s="4">
        <f t="shared" si="5"/>
        <v>49.545458600000011</v>
      </c>
      <c r="J87" s="14">
        <v>63</v>
      </c>
      <c r="K87" s="14">
        <v>44.183047249983602</v>
      </c>
      <c r="L87" s="14">
        <v>0.4313832181015016</v>
      </c>
      <c r="M87" s="14">
        <v>0.27344718285145164</v>
      </c>
      <c r="O87" s="14">
        <v>67.934782608695642</v>
      </c>
      <c r="P87" s="14">
        <v>35.544712127659565</v>
      </c>
    </row>
    <row r="88" spans="1:16">
      <c r="A88" s="8">
        <v>40391</v>
      </c>
      <c r="B88" s="4">
        <v>41.502416340425533</v>
      </c>
      <c r="C88" s="8">
        <v>40391</v>
      </c>
      <c r="D88" s="4">
        <v>78.63</v>
      </c>
      <c r="E88" s="2">
        <f t="shared" si="3"/>
        <v>40391</v>
      </c>
      <c r="F88" s="4">
        <f t="shared" si="4"/>
        <v>41.502416340425533</v>
      </c>
      <c r="G88">
        <f>VLOOKUP(C88,'Ex Rates'!A:B,2,FALSE)</f>
        <v>0.63859999999999995</v>
      </c>
      <c r="H88" s="4">
        <f t="shared" si="5"/>
        <v>50.213117999999994</v>
      </c>
      <c r="J88" s="14">
        <v>64</v>
      </c>
      <c r="K88" s="14">
        <v>36.647254808403957</v>
      </c>
      <c r="L88" s="14">
        <v>1.8903613618088073</v>
      </c>
      <c r="M88" s="14">
        <v>1.1982709740837105</v>
      </c>
      <c r="O88" s="14">
        <v>69.021739130434781</v>
      </c>
      <c r="P88" s="14">
        <v>36.093633217391314</v>
      </c>
    </row>
    <row r="89" spans="1:16">
      <c r="A89" s="8">
        <v>40422</v>
      </c>
      <c r="B89" s="4">
        <v>40.619924680851057</v>
      </c>
      <c r="C89" s="8">
        <v>40422</v>
      </c>
      <c r="D89" s="4">
        <v>77.932500000000005</v>
      </c>
      <c r="E89" s="2">
        <f t="shared" si="3"/>
        <v>40422</v>
      </c>
      <c r="F89" s="4">
        <f t="shared" si="4"/>
        <v>40.619924680851057</v>
      </c>
      <c r="G89">
        <f>VLOOKUP(C89,'Ex Rates'!A:B,2,FALSE)</f>
        <v>0.64229999999999998</v>
      </c>
      <c r="H89" s="4">
        <f t="shared" si="5"/>
        <v>50.056044749999998</v>
      </c>
      <c r="J89" s="14">
        <v>65</v>
      </c>
      <c r="K89" s="14">
        <v>29.938977227039526</v>
      </c>
      <c r="L89" s="14">
        <v>0.75576702827961739</v>
      </c>
      <c r="M89" s="14">
        <v>0.47906908776977153</v>
      </c>
      <c r="O89" s="14">
        <v>70.108695652173907</v>
      </c>
      <c r="P89" s="14">
        <v>36.130697391304366</v>
      </c>
    </row>
    <row r="90" spans="1:16">
      <c r="A90" s="8">
        <v>40452</v>
      </c>
      <c r="B90" s="4">
        <v>41.345938297872337</v>
      </c>
      <c r="C90" s="8">
        <v>40452</v>
      </c>
      <c r="D90" s="4">
        <v>82.924000000000007</v>
      </c>
      <c r="E90" s="2">
        <f t="shared" si="3"/>
        <v>40452</v>
      </c>
      <c r="F90" s="4">
        <f t="shared" si="4"/>
        <v>41.345938297872337</v>
      </c>
      <c r="G90">
        <f>VLOOKUP(C90,'Ex Rates'!A:B,2,FALSE)</f>
        <v>0.63009999999999999</v>
      </c>
      <c r="H90" s="4">
        <f t="shared" si="5"/>
        <v>52.250412400000002</v>
      </c>
      <c r="J90" s="14">
        <v>66</v>
      </c>
      <c r="K90" s="14">
        <v>25.488258005400798</v>
      </c>
      <c r="L90" s="14">
        <v>-0.26418722279208851</v>
      </c>
      <c r="M90" s="14">
        <v>-0.16746421461589525</v>
      </c>
      <c r="O90" s="14">
        <v>71.195652173913032</v>
      </c>
      <c r="P90" s="14">
        <v>36.975530042553181</v>
      </c>
    </row>
    <row r="91" spans="1:16">
      <c r="A91" s="8">
        <v>40483</v>
      </c>
      <c r="B91" s="4">
        <v>42.88952408510638</v>
      </c>
      <c r="C91" s="8">
        <v>40483</v>
      </c>
      <c r="D91" s="4">
        <v>85.55749999999999</v>
      </c>
      <c r="E91" s="2">
        <f t="shared" si="3"/>
        <v>40483</v>
      </c>
      <c r="F91" s="4">
        <f t="shared" si="4"/>
        <v>42.88952408510638</v>
      </c>
      <c r="G91">
        <f>VLOOKUP(C91,'Ex Rates'!A:B,2,FALSE)</f>
        <v>0.62619999999999998</v>
      </c>
      <c r="H91" s="4">
        <f t="shared" si="5"/>
        <v>53.576106499999995</v>
      </c>
      <c r="J91" s="14">
        <v>67</v>
      </c>
      <c r="K91" s="14">
        <v>26.179064232128734</v>
      </c>
      <c r="L91" s="14">
        <v>-3.5174414060417725</v>
      </c>
      <c r="M91" s="14">
        <v>-2.2296519729259807</v>
      </c>
      <c r="O91" s="14">
        <v>72.282608695652172</v>
      </c>
      <c r="P91" s="14">
        <v>37.732589347826092</v>
      </c>
    </row>
    <row r="92" spans="1:16">
      <c r="A92" s="8">
        <v>40513</v>
      </c>
      <c r="B92" s="4">
        <v>45.634211489361704</v>
      </c>
      <c r="C92" s="8">
        <v>40513</v>
      </c>
      <c r="D92" s="4">
        <v>91.542000000000002</v>
      </c>
      <c r="E92" s="2">
        <f t="shared" si="3"/>
        <v>40513</v>
      </c>
      <c r="F92" s="4">
        <f t="shared" si="4"/>
        <v>45.634211489361704</v>
      </c>
      <c r="G92">
        <f>VLOOKUP(C92,'Ex Rates'!A:B,2,FALSE)</f>
        <v>0.64070000000000005</v>
      </c>
      <c r="H92" s="4">
        <f t="shared" si="5"/>
        <v>58.650959400000005</v>
      </c>
      <c r="J92" s="14">
        <v>68</v>
      </c>
      <c r="K92" s="14">
        <v>26.910500443675375</v>
      </c>
      <c r="L92" s="14">
        <v>-1.4583269654144928</v>
      </c>
      <c r="M92" s="14">
        <v>-0.92441101933425285</v>
      </c>
      <c r="O92" s="14">
        <v>73.369565217391298</v>
      </c>
      <c r="P92" s="14">
        <v>37.991043826086965</v>
      </c>
    </row>
    <row r="93" spans="1:16">
      <c r="A93" s="8">
        <v>40544</v>
      </c>
      <c r="B93" s="4">
        <v>47.66322796808511</v>
      </c>
      <c r="C93" s="8">
        <v>40544</v>
      </c>
      <c r="D93" s="4">
        <v>97.337500000000006</v>
      </c>
      <c r="E93" s="2">
        <f t="shared" si="3"/>
        <v>40544</v>
      </c>
      <c r="F93" s="4">
        <f t="shared" si="4"/>
        <v>47.66322796808511</v>
      </c>
      <c r="G93">
        <f>VLOOKUP(C93,'Ex Rates'!A:B,2,FALSE)</f>
        <v>0.6341</v>
      </c>
      <c r="H93" s="4">
        <f t="shared" si="5"/>
        <v>61.721708750000005</v>
      </c>
      <c r="J93" s="14">
        <v>69</v>
      </c>
      <c r="K93" s="14">
        <v>28.647494175472001</v>
      </c>
      <c r="L93" s="14">
        <v>-2.3706079146024308</v>
      </c>
      <c r="M93" s="14">
        <v>-1.50269187277671</v>
      </c>
      <c r="O93" s="14">
        <v>74.456521739130423</v>
      </c>
      <c r="P93" s="14">
        <v>38.084338936170212</v>
      </c>
    </row>
    <row r="94" spans="1:16">
      <c r="A94" s="8">
        <v>40575</v>
      </c>
      <c r="B94" s="4">
        <v>48.350040555555552</v>
      </c>
      <c r="C94" s="8">
        <v>40575</v>
      </c>
      <c r="D94" s="4">
        <v>100.08333333333333</v>
      </c>
      <c r="E94" s="2">
        <f t="shared" si="3"/>
        <v>40575</v>
      </c>
      <c r="F94" s="4">
        <f t="shared" si="4"/>
        <v>48.350040555555552</v>
      </c>
      <c r="G94">
        <f>VLOOKUP(C94,'Ex Rates'!A:B,2,FALSE)</f>
        <v>0.6341</v>
      </c>
      <c r="H94" s="4">
        <f t="shared" si="5"/>
        <v>63.462841666666662</v>
      </c>
      <c r="J94" s="14">
        <v>70</v>
      </c>
      <c r="K94" s="14">
        <v>29.655064064866767</v>
      </c>
      <c r="L94" s="14">
        <v>-1.7618336300841513</v>
      </c>
      <c r="M94" s="14">
        <v>-1.1167992230196142</v>
      </c>
      <c r="O94" s="14">
        <v>75.543478260869563</v>
      </c>
      <c r="P94" s="14">
        <v>38.169268085106374</v>
      </c>
    </row>
    <row r="95" spans="1:16">
      <c r="A95" s="9" t="s">
        <v>6</v>
      </c>
      <c r="B95" s="4"/>
      <c r="C95" s="9" t="s">
        <v>6</v>
      </c>
      <c r="D95" s="4"/>
      <c r="J95" s="14">
        <v>71</v>
      </c>
      <c r="K95" s="14">
        <v>30.95547021010016</v>
      </c>
      <c r="L95" s="14">
        <v>-0.66147042749145157</v>
      </c>
      <c r="M95" s="14">
        <v>-0.41929592378005681</v>
      </c>
      <c r="O95" s="14">
        <v>76.630434782608688</v>
      </c>
      <c r="P95" s="14">
        <v>38.178145531914893</v>
      </c>
    </row>
    <row r="96" spans="1:16">
      <c r="J96" s="14">
        <v>72</v>
      </c>
      <c r="K96" s="14">
        <v>34.782160474229755</v>
      </c>
      <c r="L96" s="14">
        <v>-0.6131274307514829</v>
      </c>
      <c r="M96" s="14">
        <v>-0.38865204215823873</v>
      </c>
      <c r="O96" s="14">
        <v>77.717391304347814</v>
      </c>
      <c r="P96" s="14">
        <v>38.537616170212765</v>
      </c>
    </row>
    <row r="97" spans="10:16">
      <c r="J97" s="14">
        <v>73</v>
      </c>
      <c r="K97" s="14">
        <v>33.286882504221985</v>
      </c>
      <c r="L97" s="14">
        <v>1.8154266262128118</v>
      </c>
      <c r="M97" s="14">
        <v>1.1507709984550294</v>
      </c>
      <c r="O97" s="14">
        <v>78.804347826086953</v>
      </c>
      <c r="P97" s="14">
        <v>38.983089787234036</v>
      </c>
    </row>
    <row r="98" spans="10:16">
      <c r="J98" s="14">
        <v>74</v>
      </c>
      <c r="K98" s="14">
        <v>36.03951978928049</v>
      </c>
      <c r="L98" s="14">
        <v>5.4113428110824202E-2</v>
      </c>
      <c r="M98" s="14">
        <v>3.4301669259321432E-2</v>
      </c>
      <c r="O98" s="14">
        <v>79.891304347826079</v>
      </c>
      <c r="P98" s="14">
        <v>40.13777957446807</v>
      </c>
    </row>
    <row r="99" spans="10:16">
      <c r="J99" s="14">
        <v>75</v>
      </c>
      <c r="K99" s="14">
        <v>34.739720374897253</v>
      </c>
      <c r="L99" s="14">
        <v>1.3909770164071134</v>
      </c>
      <c r="M99" s="14">
        <v>0.88171892319220146</v>
      </c>
      <c r="O99" s="14">
        <v>80.978260869565204</v>
      </c>
      <c r="P99" s="14">
        <v>40.619924680851057</v>
      </c>
    </row>
    <row r="100" spans="10:16">
      <c r="J100" s="14">
        <v>76</v>
      </c>
      <c r="K100" s="14">
        <v>36.342335184856822</v>
      </c>
      <c r="L100" s="14">
        <v>-0.91920170659594191</v>
      </c>
      <c r="M100" s="14">
        <v>-0.58266781505108345</v>
      </c>
      <c r="O100" s="14">
        <v>82.065217391304344</v>
      </c>
      <c r="P100" s="14">
        <v>41.345938297872337</v>
      </c>
    </row>
    <row r="101" spans="10:16">
      <c r="J101" s="14">
        <v>77</v>
      </c>
      <c r="K101" s="14">
        <v>37.634383630802795</v>
      </c>
      <c r="L101" s="14">
        <v>0.35666019528417081</v>
      </c>
      <c r="M101" s="14">
        <v>0.2260814086948498</v>
      </c>
      <c r="O101" s="14">
        <v>83.15217391304347</v>
      </c>
      <c r="P101" s="14">
        <v>41.502416340425533</v>
      </c>
    </row>
    <row r="102" spans="10:16">
      <c r="J102" s="14">
        <v>78</v>
      </c>
      <c r="K102" s="14">
        <v>37.282477094291458</v>
      </c>
      <c r="L102" s="14">
        <v>0.45011225353463402</v>
      </c>
      <c r="M102" s="14">
        <v>0.28531923016765032</v>
      </c>
      <c r="O102" s="14">
        <v>84.239130434782595</v>
      </c>
      <c r="P102" s="14">
        <v>41.760652425531916</v>
      </c>
    </row>
    <row r="103" spans="10:16">
      <c r="J103" s="14">
        <v>79</v>
      </c>
      <c r="K103" s="14">
        <v>38.533200303059608</v>
      </c>
      <c r="L103" s="14">
        <v>-0.35505477114471518</v>
      </c>
      <c r="M103" s="14">
        <v>-0.22506375504075571</v>
      </c>
      <c r="O103" s="14">
        <v>85.326086956521735</v>
      </c>
      <c r="P103" s="14">
        <v>41.760679999999994</v>
      </c>
    </row>
    <row r="104" spans="10:16">
      <c r="J104" s="14">
        <v>80</v>
      </c>
      <c r="K104" s="14">
        <v>38.216346136319231</v>
      </c>
      <c r="L104" s="14">
        <v>0.76674365091480468</v>
      </c>
      <c r="M104" s="14">
        <v>0.48602699992505893</v>
      </c>
      <c r="O104" s="14">
        <v>86.41304347826086</v>
      </c>
      <c r="P104" s="14">
        <v>42.547358723404251</v>
      </c>
    </row>
    <row r="105" spans="10:16">
      <c r="J105" s="14">
        <v>81</v>
      </c>
      <c r="K105" s="14">
        <v>41.638776677310872</v>
      </c>
      <c r="L105" s="14">
        <v>0.12187574822104352</v>
      </c>
      <c r="M105" s="14">
        <v>7.7255161096961469E-2</v>
      </c>
      <c r="O105" s="14">
        <v>87.5</v>
      </c>
      <c r="P105" s="14">
        <v>42.88952408510638</v>
      </c>
    </row>
    <row r="106" spans="10:16">
      <c r="J106" s="14">
        <v>82</v>
      </c>
      <c r="K106" s="14">
        <v>43.204536437602897</v>
      </c>
      <c r="L106" s="14">
        <v>1.897018030482208</v>
      </c>
      <c r="M106" s="14">
        <v>1.2024905339078682</v>
      </c>
      <c r="O106" s="14">
        <v>88.586956521739125</v>
      </c>
      <c r="P106" s="14">
        <v>43.182318936170212</v>
      </c>
    </row>
    <row r="107" spans="10:16">
      <c r="J107" s="14">
        <v>83</v>
      </c>
      <c r="K107" s="14">
        <v>41.447526766744019</v>
      </c>
      <c r="L107" s="14">
        <v>3.875905743894279</v>
      </c>
      <c r="M107" s="14">
        <v>2.4568769998286619</v>
      </c>
      <c r="O107" s="14">
        <v>89.673913043478251</v>
      </c>
      <c r="P107" s="14">
        <v>44.614430468085104</v>
      </c>
    </row>
    <row r="108" spans="10:16">
      <c r="J108" s="14">
        <v>84</v>
      </c>
      <c r="K108" s="14">
        <v>40.54224812346115</v>
      </c>
      <c r="L108" s="14">
        <v>2.6400708127090624</v>
      </c>
      <c r="M108" s="14">
        <v>1.67350025678044</v>
      </c>
      <c r="O108" s="14">
        <v>90.760869565217391</v>
      </c>
      <c r="P108" s="14">
        <v>45.101554468085105</v>
      </c>
    </row>
    <row r="109" spans="10:16">
      <c r="J109" s="14">
        <v>85</v>
      </c>
      <c r="K109" s="14">
        <v>39.847258520233694</v>
      </c>
      <c r="L109" s="14">
        <v>2.7001002031705568</v>
      </c>
      <c r="M109" s="14">
        <v>1.7115519635256087</v>
      </c>
      <c r="O109" s="14">
        <v>91.847826086956516</v>
      </c>
      <c r="P109" s="14">
        <v>45.200181489361697</v>
      </c>
    </row>
    <row r="110" spans="10:16">
      <c r="J110" s="14">
        <v>86</v>
      </c>
      <c r="K110" s="14">
        <v>40.288484481869943</v>
      </c>
      <c r="L110" s="14">
        <v>1.2139318585555898</v>
      </c>
      <c r="M110" s="14">
        <v>0.7694927224024467</v>
      </c>
      <c r="O110" s="14">
        <v>92.934782608695642</v>
      </c>
      <c r="P110" s="14">
        <v>45.323432510638298</v>
      </c>
    </row>
    <row r="111" spans="10:16">
      <c r="J111" s="14">
        <v>87</v>
      </c>
      <c r="K111" s="14">
        <v>40.184681860685288</v>
      </c>
      <c r="L111" s="14">
        <v>0.43524282016576876</v>
      </c>
      <c r="M111" s="14">
        <v>0.27589372519968264</v>
      </c>
      <c r="O111" s="14">
        <v>94.021739130434781</v>
      </c>
      <c r="P111" s="14">
        <v>45.634211489361704</v>
      </c>
    </row>
    <row r="112" spans="10:16">
      <c r="J112" s="14">
        <v>88</v>
      </c>
      <c r="K112" s="14">
        <v>41.634840394444808</v>
      </c>
      <c r="L112" s="14">
        <v>-0.28890209657247112</v>
      </c>
      <c r="M112" s="14">
        <v>-0.18313059273676288</v>
      </c>
      <c r="O112" s="14">
        <v>95.108695652173907</v>
      </c>
      <c r="P112" s="14">
        <v>46.07985808510638</v>
      </c>
    </row>
    <row r="113" spans="10:16">
      <c r="J113" s="14">
        <v>89</v>
      </c>
      <c r="K113" s="14">
        <v>42.510931787912824</v>
      </c>
      <c r="L113" s="14">
        <v>0.37859229719355625</v>
      </c>
      <c r="M113" s="14">
        <v>0.23998383055429559</v>
      </c>
      <c r="O113" s="14">
        <v>96.195652173913032</v>
      </c>
      <c r="P113" s="14">
        <v>47.66322796808511</v>
      </c>
    </row>
    <row r="114" spans="10:16">
      <c r="J114" s="14">
        <v>90</v>
      </c>
      <c r="K114" s="14">
        <v>45.864673008309182</v>
      </c>
      <c r="L114" s="14">
        <v>-0.23046151894747879</v>
      </c>
      <c r="M114" s="14">
        <v>-0.14608600999639851</v>
      </c>
      <c r="O114" s="14">
        <v>97.282608695652172</v>
      </c>
      <c r="P114" s="14">
        <v>48.350040555555552</v>
      </c>
    </row>
    <row r="115" spans="10:16">
      <c r="J115" s="14">
        <v>91</v>
      </c>
      <c r="K115" s="14">
        <v>47.893992650776113</v>
      </c>
      <c r="L115" s="14">
        <v>-0.23076468269100303</v>
      </c>
      <c r="M115" s="14">
        <v>-0.14627818082764743</v>
      </c>
      <c r="O115" s="14">
        <v>98.369565217391298</v>
      </c>
      <c r="P115" s="14">
        <v>49.711533787234046</v>
      </c>
    </row>
    <row r="116" spans="10:16" ht="15.75" thickBot="1">
      <c r="J116" s="15">
        <v>92</v>
      </c>
      <c r="K116" s="15">
        <v>49.044628806715508</v>
      </c>
      <c r="L116" s="15">
        <v>-0.69458825115995637</v>
      </c>
      <c r="M116" s="15">
        <v>-0.44028880251135916</v>
      </c>
      <c r="O116" s="15">
        <v>99.456521739130423</v>
      </c>
      <c r="P116" s="15">
        <v>50.719510638297862</v>
      </c>
    </row>
  </sheetData>
  <sortState ref="P25:P116">
    <sortCondition ref="P25"/>
  </sortState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4"/>
  <sheetViews>
    <sheetView workbookViewId="0">
      <selection activeCell="G15" sqref="G15"/>
    </sheetView>
  </sheetViews>
  <sheetFormatPr defaultRowHeight="15"/>
  <cols>
    <col min="1" max="2" width="10.7109375" bestFit="1" customWidth="1"/>
    <col min="3" max="3" width="18.85546875" bestFit="1" customWidth="1"/>
    <col min="4" max="4" width="8.140625" bestFit="1" customWidth="1"/>
    <col min="5" max="5" width="6.5703125" bestFit="1" customWidth="1"/>
    <col min="6" max="6" width="25.5703125" bestFit="1" customWidth="1"/>
    <col min="7" max="7" width="32.7109375" bestFit="1" customWidth="1"/>
  </cols>
  <sheetData>
    <row r="1" spans="1:7">
      <c r="A1" s="1" t="s">
        <v>0</v>
      </c>
      <c r="B1" s="1" t="s">
        <v>9</v>
      </c>
      <c r="C1" s="3" t="s">
        <v>1</v>
      </c>
      <c r="D1" s="3" t="s">
        <v>16</v>
      </c>
      <c r="E1" s="3" t="s">
        <v>15</v>
      </c>
      <c r="F1" s="3" t="s">
        <v>12</v>
      </c>
      <c r="G1" s="3" t="s">
        <v>11</v>
      </c>
    </row>
    <row r="2" spans="1:7">
      <c r="A2" s="2">
        <v>37781</v>
      </c>
      <c r="B2" s="2">
        <f>DATE(YEAR(A2),MONTH(A2),1)</f>
        <v>37773</v>
      </c>
      <c r="C2" s="4">
        <v>74.590283999999997</v>
      </c>
      <c r="D2" s="4">
        <v>45.82</v>
      </c>
      <c r="E2" s="4">
        <v>17.5</v>
      </c>
      <c r="F2" s="4">
        <f>C2/(E2/100+1)</f>
        <v>63.481092765957442</v>
      </c>
      <c r="G2" s="4">
        <f>F2-D2</f>
        <v>17.661092765957441</v>
      </c>
    </row>
    <row r="3" spans="1:7">
      <c r="A3" s="2">
        <v>37788</v>
      </c>
      <c r="B3" s="2">
        <f t="shared" ref="B3:B66" si="0">DATE(YEAR(A3),MONTH(A3),1)</f>
        <v>37773</v>
      </c>
      <c r="C3" s="4">
        <v>74.469143000000003</v>
      </c>
      <c r="D3" s="4">
        <v>45.82</v>
      </c>
      <c r="E3" s="4">
        <v>17.5</v>
      </c>
      <c r="F3" s="4">
        <f t="shared" ref="F3:F66" si="1">C3/(E3/100+1)</f>
        <v>63.37799404255319</v>
      </c>
      <c r="G3" s="4">
        <f t="shared" ref="G3:G66" si="2">F3-D3</f>
        <v>17.55799404255319</v>
      </c>
    </row>
    <row r="4" spans="1:7">
      <c r="A4" s="2">
        <v>37795</v>
      </c>
      <c r="B4" s="2">
        <f t="shared" si="0"/>
        <v>37773</v>
      </c>
      <c r="C4" s="4">
        <v>74.423565999999994</v>
      </c>
      <c r="D4" s="4">
        <v>45.82</v>
      </c>
      <c r="E4" s="4">
        <v>17.5</v>
      </c>
      <c r="F4" s="4">
        <f t="shared" si="1"/>
        <v>63.33920510638297</v>
      </c>
      <c r="G4" s="4">
        <f t="shared" si="2"/>
        <v>17.519205106382969</v>
      </c>
    </row>
    <row r="5" spans="1:7">
      <c r="A5" s="2">
        <v>37802</v>
      </c>
      <c r="B5" s="2">
        <f t="shared" si="0"/>
        <v>37773</v>
      </c>
      <c r="C5" s="4">
        <v>74.352420999999993</v>
      </c>
      <c r="D5" s="4">
        <v>45.82</v>
      </c>
      <c r="E5" s="4">
        <v>17.5</v>
      </c>
      <c r="F5" s="4">
        <f t="shared" si="1"/>
        <v>63.278656170212756</v>
      </c>
      <c r="G5" s="4">
        <f t="shared" si="2"/>
        <v>17.458656170212755</v>
      </c>
    </row>
    <row r="6" spans="1:7">
      <c r="A6" s="2">
        <v>37809</v>
      </c>
      <c r="B6" s="2">
        <f t="shared" si="0"/>
        <v>37803</v>
      </c>
      <c r="C6" s="4">
        <v>74.283737000000002</v>
      </c>
      <c r="D6" s="4">
        <v>45.82</v>
      </c>
      <c r="E6" s="4">
        <v>17.5</v>
      </c>
      <c r="F6" s="4">
        <f t="shared" si="1"/>
        <v>63.22020170212766</v>
      </c>
      <c r="G6" s="4">
        <f t="shared" si="2"/>
        <v>17.40020170212766</v>
      </c>
    </row>
    <row r="7" spans="1:7">
      <c r="A7" s="2">
        <v>37816</v>
      </c>
      <c r="B7" s="2">
        <f t="shared" si="0"/>
        <v>37803</v>
      </c>
      <c r="C7" s="4">
        <v>74.206576999999996</v>
      </c>
      <c r="D7" s="4">
        <v>45.82</v>
      </c>
      <c r="E7" s="4">
        <v>17.5</v>
      </c>
      <c r="F7" s="4">
        <f t="shared" si="1"/>
        <v>63.154533617021272</v>
      </c>
      <c r="G7" s="4">
        <f t="shared" si="2"/>
        <v>17.334533617021272</v>
      </c>
    </row>
    <row r="8" spans="1:7">
      <c r="A8" s="2">
        <v>37823</v>
      </c>
      <c r="B8" s="2">
        <f t="shared" si="0"/>
        <v>37803</v>
      </c>
      <c r="C8" s="4">
        <v>75.065240000000003</v>
      </c>
      <c r="D8" s="4">
        <v>45.82</v>
      </c>
      <c r="E8" s="4">
        <v>17.5</v>
      </c>
      <c r="F8" s="4">
        <f t="shared" si="1"/>
        <v>63.885310638297874</v>
      </c>
      <c r="G8" s="4">
        <f t="shared" si="2"/>
        <v>18.065310638297873</v>
      </c>
    </row>
    <row r="9" spans="1:7">
      <c r="A9" s="2">
        <v>37830</v>
      </c>
      <c r="B9" s="2">
        <f t="shared" si="0"/>
        <v>37803</v>
      </c>
      <c r="C9" s="4">
        <v>75.10085500000001</v>
      </c>
      <c r="D9" s="4">
        <v>45.82</v>
      </c>
      <c r="E9" s="4">
        <v>17.5</v>
      </c>
      <c r="F9" s="4">
        <f t="shared" si="1"/>
        <v>63.915621276595751</v>
      </c>
      <c r="G9" s="4">
        <f t="shared" si="2"/>
        <v>18.09562127659575</v>
      </c>
    </row>
    <row r="10" spans="1:7">
      <c r="A10" s="2">
        <v>37837</v>
      </c>
      <c r="B10" s="2">
        <f t="shared" si="0"/>
        <v>37834</v>
      </c>
      <c r="C10" s="4">
        <v>75.124384000000006</v>
      </c>
      <c r="D10" s="4">
        <v>45.82</v>
      </c>
      <c r="E10" s="4">
        <v>17.5</v>
      </c>
      <c r="F10" s="4">
        <f t="shared" si="1"/>
        <v>63.935645957446809</v>
      </c>
      <c r="G10" s="4">
        <f t="shared" si="2"/>
        <v>18.115645957446809</v>
      </c>
    </row>
    <row r="11" spans="1:7">
      <c r="A11" s="2">
        <v>37844</v>
      </c>
      <c r="B11" s="2">
        <f t="shared" si="0"/>
        <v>37834</v>
      </c>
      <c r="C11" s="4">
        <v>75.444516000000007</v>
      </c>
      <c r="D11" s="4">
        <v>45.82</v>
      </c>
      <c r="E11" s="4">
        <v>17.5</v>
      </c>
      <c r="F11" s="4">
        <f t="shared" si="1"/>
        <v>64.208098723404262</v>
      </c>
      <c r="G11" s="4">
        <f t="shared" si="2"/>
        <v>18.388098723404262</v>
      </c>
    </row>
    <row r="12" spans="1:7">
      <c r="A12" s="2">
        <v>37851</v>
      </c>
      <c r="B12" s="2">
        <f t="shared" si="0"/>
        <v>37834</v>
      </c>
      <c r="C12" s="4">
        <v>75.808947999999987</v>
      </c>
      <c r="D12" s="4">
        <v>45.82</v>
      </c>
      <c r="E12" s="4">
        <v>17.5</v>
      </c>
      <c r="F12" s="4">
        <f t="shared" si="1"/>
        <v>64.518253617021259</v>
      </c>
      <c r="G12" s="4">
        <f t="shared" si="2"/>
        <v>18.698253617021258</v>
      </c>
    </row>
    <row r="13" spans="1:7">
      <c r="A13" s="2">
        <v>37859</v>
      </c>
      <c r="B13" s="2">
        <f t="shared" si="0"/>
        <v>37834</v>
      </c>
      <c r="C13" s="4">
        <v>76.053010999999998</v>
      </c>
      <c r="D13" s="4">
        <v>45.82</v>
      </c>
      <c r="E13" s="4">
        <v>17.5</v>
      </c>
      <c r="F13" s="4">
        <f t="shared" si="1"/>
        <v>64.725966808510634</v>
      </c>
      <c r="G13" s="4">
        <f t="shared" si="2"/>
        <v>18.905966808510634</v>
      </c>
    </row>
    <row r="14" spans="1:7">
      <c r="A14" s="2">
        <v>37865</v>
      </c>
      <c r="B14" s="2">
        <f t="shared" si="0"/>
        <v>37865</v>
      </c>
      <c r="C14" s="4">
        <v>76.125859999999989</v>
      </c>
      <c r="D14" s="4">
        <v>45.82</v>
      </c>
      <c r="E14" s="4">
        <v>17.5</v>
      </c>
      <c r="F14" s="4">
        <f t="shared" si="1"/>
        <v>64.787965957446801</v>
      </c>
      <c r="G14" s="4">
        <f t="shared" si="2"/>
        <v>18.9679659574468</v>
      </c>
    </row>
    <row r="15" spans="1:7">
      <c r="A15" s="2">
        <v>37872</v>
      </c>
      <c r="B15" s="2">
        <f t="shared" si="0"/>
        <v>37865</v>
      </c>
      <c r="C15" s="4">
        <v>76.226190000000003</v>
      </c>
      <c r="D15" s="4">
        <v>45.82</v>
      </c>
      <c r="E15" s="4">
        <v>17.5</v>
      </c>
      <c r="F15" s="4">
        <f t="shared" si="1"/>
        <v>64.873353191489358</v>
      </c>
      <c r="G15" s="4">
        <f t="shared" si="2"/>
        <v>19.053353191489357</v>
      </c>
    </row>
    <row r="16" spans="1:7">
      <c r="A16" s="2">
        <v>37879</v>
      </c>
      <c r="B16" s="2">
        <f t="shared" si="0"/>
        <v>37865</v>
      </c>
      <c r="C16" s="4">
        <v>76.196424999999991</v>
      </c>
      <c r="D16" s="4">
        <v>45.82</v>
      </c>
      <c r="E16" s="4">
        <v>17.5</v>
      </c>
      <c r="F16" s="4">
        <f t="shared" si="1"/>
        <v>64.84802127659573</v>
      </c>
      <c r="G16" s="4">
        <f t="shared" si="2"/>
        <v>19.02802127659573</v>
      </c>
    </row>
    <row r="17" spans="1:7">
      <c r="A17" s="2">
        <v>37886</v>
      </c>
      <c r="B17" s="2">
        <f t="shared" si="0"/>
        <v>37865</v>
      </c>
      <c r="C17" s="4">
        <v>76.148708999999997</v>
      </c>
      <c r="D17" s="4">
        <v>45.82</v>
      </c>
      <c r="E17" s="4">
        <v>17.5</v>
      </c>
      <c r="F17" s="4">
        <f t="shared" si="1"/>
        <v>64.807411914893606</v>
      </c>
      <c r="G17" s="4">
        <f t="shared" si="2"/>
        <v>18.987411914893606</v>
      </c>
    </row>
    <row r="18" spans="1:7">
      <c r="A18" s="2">
        <v>37893</v>
      </c>
      <c r="B18" s="2">
        <f t="shared" si="0"/>
        <v>37865</v>
      </c>
      <c r="C18" s="4">
        <v>76.08399</v>
      </c>
      <c r="D18" s="4">
        <v>45.82</v>
      </c>
      <c r="E18" s="4">
        <v>17.5</v>
      </c>
      <c r="F18" s="4">
        <f t="shared" si="1"/>
        <v>64.752331914893617</v>
      </c>
      <c r="G18" s="4">
        <f t="shared" si="2"/>
        <v>18.932331914893616</v>
      </c>
    </row>
    <row r="19" spans="1:7">
      <c r="A19" s="2">
        <v>37900</v>
      </c>
      <c r="B19" s="2">
        <f t="shared" si="0"/>
        <v>37895</v>
      </c>
      <c r="C19" s="4">
        <v>76.432933000000006</v>
      </c>
      <c r="D19" s="4">
        <v>47.1</v>
      </c>
      <c r="E19" s="4">
        <v>17.5</v>
      </c>
      <c r="F19" s="4">
        <f t="shared" si="1"/>
        <v>65.049304680851066</v>
      </c>
      <c r="G19" s="4">
        <f t="shared" si="2"/>
        <v>17.949304680851064</v>
      </c>
    </row>
    <row r="20" spans="1:7">
      <c r="A20" s="2">
        <v>37907</v>
      </c>
      <c r="B20" s="2">
        <f t="shared" si="0"/>
        <v>37895</v>
      </c>
      <c r="C20" s="4">
        <v>75.897528000000008</v>
      </c>
      <c r="D20" s="4">
        <v>47.1</v>
      </c>
      <c r="E20" s="4">
        <v>17.5</v>
      </c>
      <c r="F20" s="4">
        <f t="shared" si="1"/>
        <v>64.593640851063839</v>
      </c>
      <c r="G20" s="4">
        <f t="shared" si="2"/>
        <v>17.493640851063837</v>
      </c>
    </row>
    <row r="21" spans="1:7">
      <c r="A21" s="2">
        <v>37914</v>
      </c>
      <c r="B21" s="2">
        <f t="shared" si="0"/>
        <v>37895</v>
      </c>
      <c r="C21" s="4">
        <v>76.048059999999992</v>
      </c>
      <c r="D21" s="4">
        <v>47.1</v>
      </c>
      <c r="E21" s="4">
        <v>17.5</v>
      </c>
      <c r="F21" s="4">
        <f t="shared" si="1"/>
        <v>64.721753191489356</v>
      </c>
      <c r="G21" s="4">
        <f t="shared" si="2"/>
        <v>17.621753191489354</v>
      </c>
    </row>
    <row r="22" spans="1:7">
      <c r="A22" s="2">
        <v>37921</v>
      </c>
      <c r="B22" s="2">
        <f t="shared" si="0"/>
        <v>37895</v>
      </c>
      <c r="C22" s="4">
        <v>75.995459999999994</v>
      </c>
      <c r="D22" s="4">
        <v>47.1</v>
      </c>
      <c r="E22" s="4">
        <v>17.5</v>
      </c>
      <c r="F22" s="4">
        <f t="shared" si="1"/>
        <v>64.676987234042542</v>
      </c>
      <c r="G22" s="4">
        <f t="shared" si="2"/>
        <v>17.576987234042541</v>
      </c>
    </row>
    <row r="23" spans="1:7">
      <c r="A23" s="2">
        <v>37928</v>
      </c>
      <c r="B23" s="2">
        <f t="shared" si="0"/>
        <v>37926</v>
      </c>
      <c r="C23" s="4">
        <v>75.996259000000009</v>
      </c>
      <c r="D23" s="4">
        <v>47.1</v>
      </c>
      <c r="E23" s="4">
        <v>17.5</v>
      </c>
      <c r="F23" s="4">
        <f t="shared" si="1"/>
        <v>64.677667234042559</v>
      </c>
      <c r="G23" s="4">
        <f t="shared" si="2"/>
        <v>17.577667234042558</v>
      </c>
    </row>
    <row r="24" spans="1:7">
      <c r="A24" s="2">
        <v>37935</v>
      </c>
      <c r="B24" s="2">
        <f t="shared" si="0"/>
        <v>37926</v>
      </c>
      <c r="C24" s="4">
        <v>75.942830000000001</v>
      </c>
      <c r="D24" s="4">
        <v>47.1</v>
      </c>
      <c r="E24" s="4">
        <v>17.5</v>
      </c>
      <c r="F24" s="4">
        <f t="shared" si="1"/>
        <v>64.632195744680843</v>
      </c>
      <c r="G24" s="4">
        <f t="shared" si="2"/>
        <v>17.532195744680841</v>
      </c>
    </row>
    <row r="25" spans="1:7">
      <c r="A25" s="2">
        <v>37942</v>
      </c>
      <c r="B25" s="2">
        <f t="shared" si="0"/>
        <v>37926</v>
      </c>
      <c r="C25" s="4">
        <v>75.926843000000005</v>
      </c>
      <c r="D25" s="4">
        <v>47.1</v>
      </c>
      <c r="E25" s="4">
        <v>17.5</v>
      </c>
      <c r="F25" s="4">
        <f t="shared" si="1"/>
        <v>64.618589787234043</v>
      </c>
      <c r="G25" s="4">
        <f t="shared" si="2"/>
        <v>17.518589787234042</v>
      </c>
    </row>
    <row r="26" spans="1:7">
      <c r="A26" s="2">
        <v>37949</v>
      </c>
      <c r="B26" s="2">
        <f t="shared" si="0"/>
        <v>37926</v>
      </c>
      <c r="C26" s="4">
        <v>76.015097999999995</v>
      </c>
      <c r="D26" s="4">
        <v>47.1</v>
      </c>
      <c r="E26" s="4">
        <v>17.5</v>
      </c>
      <c r="F26" s="4">
        <f t="shared" si="1"/>
        <v>64.693700425531901</v>
      </c>
      <c r="G26" s="4">
        <f t="shared" si="2"/>
        <v>17.5937004255319</v>
      </c>
    </row>
    <row r="27" spans="1:7">
      <c r="A27" s="2">
        <v>37956</v>
      </c>
      <c r="B27" s="2">
        <f t="shared" si="0"/>
        <v>37956</v>
      </c>
      <c r="C27" s="4">
        <v>75.995276000000004</v>
      </c>
      <c r="D27" s="4">
        <v>47.1</v>
      </c>
      <c r="E27" s="4">
        <v>17.5</v>
      </c>
      <c r="F27" s="4">
        <f t="shared" si="1"/>
        <v>64.676830638297872</v>
      </c>
      <c r="G27" s="4">
        <f t="shared" si="2"/>
        <v>17.576830638297871</v>
      </c>
    </row>
    <row r="28" spans="1:7">
      <c r="A28" s="2">
        <v>37963</v>
      </c>
      <c r="B28" s="2">
        <f t="shared" si="0"/>
        <v>37956</v>
      </c>
      <c r="C28" s="4">
        <v>75.970566000000005</v>
      </c>
      <c r="D28" s="4">
        <v>47.1</v>
      </c>
      <c r="E28" s="4">
        <v>17.5</v>
      </c>
      <c r="F28" s="4">
        <f t="shared" si="1"/>
        <v>64.65580085106383</v>
      </c>
      <c r="G28" s="4">
        <f t="shared" si="2"/>
        <v>17.555800851063829</v>
      </c>
    </row>
    <row r="29" spans="1:7">
      <c r="A29" s="2">
        <v>37970</v>
      </c>
      <c r="B29" s="2">
        <f t="shared" si="0"/>
        <v>37956</v>
      </c>
      <c r="C29" s="4">
        <v>75.959063</v>
      </c>
      <c r="D29" s="4">
        <v>47.1</v>
      </c>
      <c r="E29" s="4">
        <v>17.5</v>
      </c>
      <c r="F29" s="4">
        <f t="shared" si="1"/>
        <v>64.646011063829789</v>
      </c>
      <c r="G29" s="4">
        <f t="shared" si="2"/>
        <v>17.546011063829788</v>
      </c>
    </row>
    <row r="30" spans="1:7">
      <c r="A30" s="2">
        <v>37977</v>
      </c>
      <c r="B30" s="2">
        <f t="shared" si="0"/>
        <v>37956</v>
      </c>
      <c r="C30" s="4">
        <v>75.922636000000011</v>
      </c>
      <c r="D30" s="4">
        <v>47.1</v>
      </c>
      <c r="E30" s="4">
        <v>17.5</v>
      </c>
      <c r="F30" s="4">
        <f t="shared" si="1"/>
        <v>64.615009361702135</v>
      </c>
      <c r="G30" s="4">
        <f t="shared" si="2"/>
        <v>17.515009361702134</v>
      </c>
    </row>
    <row r="31" spans="1:7">
      <c r="A31" s="2">
        <v>37984</v>
      </c>
      <c r="B31" s="2">
        <f t="shared" si="0"/>
        <v>37956</v>
      </c>
      <c r="C31" s="4">
        <v>75.939699000000005</v>
      </c>
      <c r="D31" s="4">
        <v>47.1</v>
      </c>
      <c r="E31" s="4">
        <v>17.5</v>
      </c>
      <c r="F31" s="4">
        <f t="shared" si="1"/>
        <v>64.629531063829788</v>
      </c>
      <c r="G31" s="4">
        <f t="shared" si="2"/>
        <v>17.529531063829786</v>
      </c>
    </row>
    <row r="32" spans="1:7">
      <c r="A32" s="2">
        <v>37991</v>
      </c>
      <c r="B32" s="2">
        <f t="shared" si="0"/>
        <v>37987</v>
      </c>
      <c r="C32" s="4">
        <v>75.876775000000009</v>
      </c>
      <c r="D32" s="4">
        <v>47.1</v>
      </c>
      <c r="E32" s="4">
        <v>17.5</v>
      </c>
      <c r="F32" s="4">
        <f t="shared" si="1"/>
        <v>64.575978723404262</v>
      </c>
      <c r="G32" s="4">
        <f t="shared" si="2"/>
        <v>17.475978723404261</v>
      </c>
    </row>
    <row r="33" spans="1:7">
      <c r="A33" s="2">
        <v>37998</v>
      </c>
      <c r="B33" s="2">
        <f t="shared" si="0"/>
        <v>37987</v>
      </c>
      <c r="C33" s="4">
        <v>75.898215999999991</v>
      </c>
      <c r="D33" s="4">
        <v>47.1</v>
      </c>
      <c r="E33" s="4">
        <v>17.5</v>
      </c>
      <c r="F33" s="4">
        <f t="shared" si="1"/>
        <v>64.594226382978718</v>
      </c>
      <c r="G33" s="4">
        <f t="shared" si="2"/>
        <v>17.494226382978717</v>
      </c>
    </row>
    <row r="34" spans="1:7">
      <c r="A34" s="2">
        <v>38005</v>
      </c>
      <c r="B34" s="2">
        <f t="shared" si="0"/>
        <v>37987</v>
      </c>
      <c r="C34" s="4">
        <v>76.360931000000008</v>
      </c>
      <c r="D34" s="4">
        <v>47.1</v>
      </c>
      <c r="E34" s="4">
        <v>17.5</v>
      </c>
      <c r="F34" s="4">
        <f t="shared" si="1"/>
        <v>64.988026382978731</v>
      </c>
      <c r="G34" s="4">
        <f t="shared" si="2"/>
        <v>17.88802638297873</v>
      </c>
    </row>
    <row r="35" spans="1:7">
      <c r="A35" s="2">
        <v>38012</v>
      </c>
      <c r="B35" s="2">
        <f t="shared" si="0"/>
        <v>37987</v>
      </c>
      <c r="C35" s="4">
        <v>76.440478999999996</v>
      </c>
      <c r="D35" s="4">
        <v>47.1</v>
      </c>
      <c r="E35" s="4">
        <v>17.5</v>
      </c>
      <c r="F35" s="4">
        <f t="shared" si="1"/>
        <v>65.055726808510627</v>
      </c>
      <c r="G35" s="4">
        <f t="shared" si="2"/>
        <v>17.955726808510626</v>
      </c>
    </row>
    <row r="36" spans="1:7">
      <c r="A36" s="2">
        <v>38019</v>
      </c>
      <c r="B36" s="2">
        <f t="shared" si="0"/>
        <v>38018</v>
      </c>
      <c r="C36" s="4">
        <v>76.484503000000004</v>
      </c>
      <c r="D36" s="4">
        <v>47.1</v>
      </c>
      <c r="E36" s="4">
        <v>17.5</v>
      </c>
      <c r="F36" s="4">
        <f t="shared" si="1"/>
        <v>65.093194042553193</v>
      </c>
      <c r="G36" s="4">
        <f t="shared" si="2"/>
        <v>17.993194042553192</v>
      </c>
    </row>
    <row r="37" spans="1:7">
      <c r="A37" s="2">
        <v>38026</v>
      </c>
      <c r="B37" s="2">
        <f t="shared" si="0"/>
        <v>38018</v>
      </c>
      <c r="C37" s="4">
        <v>76.501518999999988</v>
      </c>
      <c r="D37" s="4">
        <v>47.1</v>
      </c>
      <c r="E37" s="4">
        <v>17.5</v>
      </c>
      <c r="F37" s="4">
        <f t="shared" si="1"/>
        <v>65.107675744680833</v>
      </c>
      <c r="G37" s="4">
        <f t="shared" si="2"/>
        <v>18.007675744680832</v>
      </c>
    </row>
    <row r="38" spans="1:7">
      <c r="A38" s="2">
        <v>38033</v>
      </c>
      <c r="B38" s="2">
        <f t="shared" si="0"/>
        <v>38018</v>
      </c>
      <c r="C38" s="4">
        <v>76.440508999999992</v>
      </c>
      <c r="D38" s="4">
        <v>47.1</v>
      </c>
      <c r="E38" s="4">
        <v>17.5</v>
      </c>
      <c r="F38" s="4">
        <f t="shared" si="1"/>
        <v>65.055752340425528</v>
      </c>
      <c r="G38" s="4">
        <f t="shared" si="2"/>
        <v>17.955752340425526</v>
      </c>
    </row>
    <row r="39" spans="1:7">
      <c r="A39" s="2">
        <v>38040</v>
      </c>
      <c r="B39" s="2">
        <f t="shared" si="0"/>
        <v>38018</v>
      </c>
      <c r="C39" s="4">
        <v>76.381048000000007</v>
      </c>
      <c r="D39" s="4">
        <v>47.1</v>
      </c>
      <c r="E39" s="4">
        <v>17.5</v>
      </c>
      <c r="F39" s="4">
        <f t="shared" si="1"/>
        <v>65.005147234042553</v>
      </c>
      <c r="G39" s="4">
        <f t="shared" si="2"/>
        <v>17.905147234042552</v>
      </c>
    </row>
    <row r="40" spans="1:7">
      <c r="A40" s="2">
        <v>38047</v>
      </c>
      <c r="B40" s="2">
        <f t="shared" si="0"/>
        <v>38047</v>
      </c>
      <c r="C40" s="4">
        <v>76.324192000000011</v>
      </c>
      <c r="D40" s="4">
        <v>47.1</v>
      </c>
      <c r="E40" s="4">
        <v>17.5</v>
      </c>
      <c r="F40" s="4">
        <f t="shared" si="1"/>
        <v>64.956759148936172</v>
      </c>
      <c r="G40" s="4">
        <f t="shared" si="2"/>
        <v>17.85675914893617</v>
      </c>
    </row>
    <row r="41" spans="1:7">
      <c r="A41" s="2">
        <v>38054</v>
      </c>
      <c r="B41" s="2">
        <f t="shared" si="0"/>
        <v>38047</v>
      </c>
      <c r="C41" s="4">
        <v>76.733069</v>
      </c>
      <c r="D41" s="4">
        <v>47.1</v>
      </c>
      <c r="E41" s="4">
        <v>17.5</v>
      </c>
      <c r="F41" s="4">
        <f t="shared" si="1"/>
        <v>65.304739574468087</v>
      </c>
      <c r="G41" s="4">
        <f t="shared" si="2"/>
        <v>18.204739574468086</v>
      </c>
    </row>
    <row r="42" spans="1:7">
      <c r="A42" s="2">
        <v>38061</v>
      </c>
      <c r="B42" s="2">
        <f t="shared" si="0"/>
        <v>38047</v>
      </c>
      <c r="C42" s="4">
        <v>77.388471999999993</v>
      </c>
      <c r="D42" s="4">
        <v>47.1</v>
      </c>
      <c r="E42" s="4">
        <v>17.5</v>
      </c>
      <c r="F42" s="4">
        <f t="shared" si="1"/>
        <v>65.862529361702116</v>
      </c>
      <c r="G42" s="4">
        <f t="shared" si="2"/>
        <v>18.762529361702114</v>
      </c>
    </row>
    <row r="43" spans="1:7">
      <c r="A43" s="2">
        <v>38068</v>
      </c>
      <c r="B43" s="2">
        <f t="shared" si="0"/>
        <v>38047</v>
      </c>
      <c r="C43" s="4">
        <v>77.440048000000004</v>
      </c>
      <c r="D43" s="4">
        <v>47.1</v>
      </c>
      <c r="E43" s="4">
        <v>17.5</v>
      </c>
      <c r="F43" s="4">
        <f t="shared" si="1"/>
        <v>65.906423829787229</v>
      </c>
      <c r="G43" s="4">
        <f t="shared" si="2"/>
        <v>18.806423829787228</v>
      </c>
    </row>
    <row r="44" spans="1:7">
      <c r="A44" s="2">
        <v>38075</v>
      </c>
      <c r="B44" s="2">
        <f t="shared" si="0"/>
        <v>38047</v>
      </c>
      <c r="C44" s="4">
        <v>77.590616000000011</v>
      </c>
      <c r="D44" s="4">
        <v>47.1</v>
      </c>
      <c r="E44" s="4">
        <v>17.5</v>
      </c>
      <c r="F44" s="4">
        <f t="shared" si="1"/>
        <v>66.034566808510647</v>
      </c>
      <c r="G44" s="4">
        <f t="shared" si="2"/>
        <v>18.934566808510645</v>
      </c>
    </row>
    <row r="45" spans="1:7">
      <c r="A45" s="2">
        <v>38082</v>
      </c>
      <c r="B45" s="2">
        <f t="shared" si="0"/>
        <v>38078</v>
      </c>
      <c r="C45" s="4">
        <v>77.855522000000008</v>
      </c>
      <c r="D45" s="4">
        <v>47.1</v>
      </c>
      <c r="E45" s="4">
        <v>17.5</v>
      </c>
      <c r="F45" s="4">
        <f t="shared" si="1"/>
        <v>66.260018723404258</v>
      </c>
      <c r="G45" s="4">
        <f t="shared" si="2"/>
        <v>19.160018723404256</v>
      </c>
    </row>
    <row r="46" spans="1:7">
      <c r="A46" s="2">
        <v>38089</v>
      </c>
      <c r="B46" s="2">
        <f t="shared" si="0"/>
        <v>38078</v>
      </c>
      <c r="C46" s="4">
        <v>77.884124</v>
      </c>
      <c r="D46" s="4">
        <v>47.1</v>
      </c>
      <c r="E46" s="4">
        <v>17.5</v>
      </c>
      <c r="F46" s="4">
        <f t="shared" si="1"/>
        <v>66.284360851063823</v>
      </c>
      <c r="G46" s="4">
        <f t="shared" si="2"/>
        <v>19.184360851063822</v>
      </c>
    </row>
    <row r="47" spans="1:7">
      <c r="A47" s="2">
        <v>38096</v>
      </c>
      <c r="B47" s="2">
        <f t="shared" si="0"/>
        <v>38078</v>
      </c>
      <c r="C47" s="4">
        <v>78.043833000000006</v>
      </c>
      <c r="D47" s="4">
        <v>47.1</v>
      </c>
      <c r="E47" s="4">
        <v>17.5</v>
      </c>
      <c r="F47" s="4">
        <f t="shared" si="1"/>
        <v>66.420283404255329</v>
      </c>
      <c r="G47" s="4">
        <f t="shared" si="2"/>
        <v>19.320283404255328</v>
      </c>
    </row>
    <row r="48" spans="1:7">
      <c r="A48" s="2">
        <v>38103</v>
      </c>
      <c r="B48" s="2">
        <f t="shared" si="0"/>
        <v>38078</v>
      </c>
      <c r="C48" s="4">
        <v>78.395093000000003</v>
      </c>
      <c r="D48" s="4">
        <v>47.1</v>
      </c>
      <c r="E48" s="4">
        <v>17.5</v>
      </c>
      <c r="F48" s="4">
        <f t="shared" si="1"/>
        <v>66.71922808510638</v>
      </c>
      <c r="G48" s="4">
        <f t="shared" si="2"/>
        <v>19.619228085106379</v>
      </c>
    </row>
    <row r="49" spans="1:7">
      <c r="A49" s="2">
        <v>38111</v>
      </c>
      <c r="B49" s="2">
        <f t="shared" si="0"/>
        <v>38108</v>
      </c>
      <c r="C49" s="4">
        <v>79.275408999999996</v>
      </c>
      <c r="D49" s="4">
        <v>47.1</v>
      </c>
      <c r="E49" s="4">
        <v>17.5</v>
      </c>
      <c r="F49" s="4">
        <f t="shared" si="1"/>
        <v>67.468433191489353</v>
      </c>
      <c r="G49" s="4">
        <f t="shared" si="2"/>
        <v>20.368433191489352</v>
      </c>
    </row>
    <row r="50" spans="1:7">
      <c r="A50" s="2">
        <v>38117</v>
      </c>
      <c r="B50" s="2">
        <f t="shared" si="0"/>
        <v>38108</v>
      </c>
      <c r="C50" s="4">
        <v>80.295771999999999</v>
      </c>
      <c r="D50" s="4">
        <v>47.1</v>
      </c>
      <c r="E50" s="4">
        <v>17.5</v>
      </c>
      <c r="F50" s="4">
        <f t="shared" si="1"/>
        <v>68.336827234042545</v>
      </c>
      <c r="G50" s="4">
        <f t="shared" si="2"/>
        <v>21.236827234042543</v>
      </c>
    </row>
    <row r="51" spans="1:7">
      <c r="A51" s="2">
        <v>38124</v>
      </c>
      <c r="B51" s="2">
        <f t="shared" si="0"/>
        <v>38108</v>
      </c>
      <c r="C51" s="4">
        <v>81.493419000000003</v>
      </c>
      <c r="D51" s="4">
        <v>47.1</v>
      </c>
      <c r="E51" s="4">
        <v>17.5</v>
      </c>
      <c r="F51" s="4">
        <f t="shared" si="1"/>
        <v>69.356101276595751</v>
      </c>
      <c r="G51" s="4">
        <f t="shared" si="2"/>
        <v>22.25610127659575</v>
      </c>
    </row>
    <row r="52" spans="1:7">
      <c r="A52" s="2">
        <v>38131</v>
      </c>
      <c r="B52" s="2">
        <f t="shared" si="0"/>
        <v>38108</v>
      </c>
      <c r="C52" s="4">
        <v>82.125366</v>
      </c>
      <c r="D52" s="4">
        <v>47.1</v>
      </c>
      <c r="E52" s="4">
        <v>17.5</v>
      </c>
      <c r="F52" s="4">
        <f t="shared" si="1"/>
        <v>69.89392851063829</v>
      </c>
      <c r="G52" s="4">
        <f t="shared" si="2"/>
        <v>22.793928510638288</v>
      </c>
    </row>
    <row r="53" spans="1:7">
      <c r="A53" s="2">
        <v>38138</v>
      </c>
      <c r="B53" s="2">
        <f t="shared" si="0"/>
        <v>38108</v>
      </c>
      <c r="C53" s="4">
        <v>82.354682999999994</v>
      </c>
      <c r="D53" s="4">
        <v>47.1</v>
      </c>
      <c r="E53" s="4">
        <v>17.5</v>
      </c>
      <c r="F53" s="4">
        <f t="shared" si="1"/>
        <v>70.089091914893615</v>
      </c>
      <c r="G53" s="4">
        <f t="shared" si="2"/>
        <v>22.989091914893613</v>
      </c>
    </row>
    <row r="54" spans="1:7">
      <c r="A54" s="2">
        <v>38145</v>
      </c>
      <c r="B54" s="2">
        <f t="shared" si="0"/>
        <v>38139</v>
      </c>
      <c r="C54" s="4">
        <v>82.441050000000004</v>
      </c>
      <c r="D54" s="4">
        <v>47.1</v>
      </c>
      <c r="E54" s="4">
        <v>17.5</v>
      </c>
      <c r="F54" s="4">
        <f t="shared" si="1"/>
        <v>70.162595744680857</v>
      </c>
      <c r="G54" s="4">
        <f t="shared" si="2"/>
        <v>23.062595744680856</v>
      </c>
    </row>
    <row r="55" spans="1:7">
      <c r="A55" s="2">
        <v>38152</v>
      </c>
      <c r="B55" s="2">
        <f t="shared" si="0"/>
        <v>38139</v>
      </c>
      <c r="C55" s="4">
        <v>81.54213</v>
      </c>
      <c r="D55" s="4">
        <v>47.1</v>
      </c>
      <c r="E55" s="4">
        <v>17.5</v>
      </c>
      <c r="F55" s="4">
        <f t="shared" si="1"/>
        <v>69.397557446808506</v>
      </c>
      <c r="G55" s="4">
        <f t="shared" si="2"/>
        <v>22.297557446808504</v>
      </c>
    </row>
    <row r="56" spans="1:7">
      <c r="A56" s="2">
        <v>38159</v>
      </c>
      <c r="B56" s="2">
        <f t="shared" si="0"/>
        <v>38139</v>
      </c>
      <c r="C56" s="4">
        <v>81.042513999999997</v>
      </c>
      <c r="D56" s="4">
        <v>47.1</v>
      </c>
      <c r="E56" s="4">
        <v>17.5</v>
      </c>
      <c r="F56" s="4">
        <f t="shared" si="1"/>
        <v>68.97235234042553</v>
      </c>
      <c r="G56" s="4">
        <f t="shared" si="2"/>
        <v>21.872352340425529</v>
      </c>
    </row>
    <row r="57" spans="1:7">
      <c r="A57" s="2">
        <v>38166</v>
      </c>
      <c r="B57" s="2">
        <f t="shared" si="0"/>
        <v>38139</v>
      </c>
      <c r="C57" s="4">
        <v>80.408494999999988</v>
      </c>
      <c r="D57" s="4">
        <v>47.1</v>
      </c>
      <c r="E57" s="4">
        <v>17.5</v>
      </c>
      <c r="F57" s="4">
        <f t="shared" si="1"/>
        <v>68.43276170212765</v>
      </c>
      <c r="G57" s="4">
        <f t="shared" si="2"/>
        <v>21.332761702127648</v>
      </c>
    </row>
    <row r="58" spans="1:7">
      <c r="A58" s="2">
        <v>38173</v>
      </c>
      <c r="B58" s="2">
        <f t="shared" si="0"/>
        <v>38169</v>
      </c>
      <c r="C58" s="4">
        <v>79.873708999999991</v>
      </c>
      <c r="D58" s="4">
        <v>47.1</v>
      </c>
      <c r="E58" s="4">
        <v>17.5</v>
      </c>
      <c r="F58" s="4">
        <f t="shared" si="1"/>
        <v>67.977624680851051</v>
      </c>
      <c r="G58" s="4">
        <f t="shared" si="2"/>
        <v>20.877624680851049</v>
      </c>
    </row>
    <row r="59" spans="1:7">
      <c r="A59" s="2">
        <v>38180</v>
      </c>
      <c r="B59" s="2">
        <f t="shared" si="0"/>
        <v>38169</v>
      </c>
      <c r="C59" s="4">
        <v>80.336298999999997</v>
      </c>
      <c r="D59" s="4">
        <v>47.1</v>
      </c>
      <c r="E59" s="4">
        <v>17.5</v>
      </c>
      <c r="F59" s="4">
        <f t="shared" si="1"/>
        <v>68.371318297872335</v>
      </c>
      <c r="G59" s="4">
        <f t="shared" si="2"/>
        <v>21.271318297872334</v>
      </c>
    </row>
    <row r="60" spans="1:7">
      <c r="A60" s="2">
        <v>38187</v>
      </c>
      <c r="B60" s="2">
        <f t="shared" si="0"/>
        <v>38169</v>
      </c>
      <c r="C60" s="4">
        <v>80.836542999999992</v>
      </c>
      <c r="D60" s="4">
        <v>47.1</v>
      </c>
      <c r="E60" s="4">
        <v>17.5</v>
      </c>
      <c r="F60" s="4">
        <f t="shared" si="1"/>
        <v>68.797057872340417</v>
      </c>
      <c r="G60" s="4">
        <f t="shared" si="2"/>
        <v>21.697057872340416</v>
      </c>
    </row>
    <row r="61" spans="1:7">
      <c r="A61" s="2">
        <v>38194</v>
      </c>
      <c r="B61" s="2">
        <f t="shared" si="0"/>
        <v>38169</v>
      </c>
      <c r="C61" s="4">
        <v>80.868030000000005</v>
      </c>
      <c r="D61" s="4">
        <v>47.1</v>
      </c>
      <c r="E61" s="4">
        <v>17.5</v>
      </c>
      <c r="F61" s="4">
        <f t="shared" si="1"/>
        <v>68.823855319148933</v>
      </c>
      <c r="G61" s="4">
        <f t="shared" si="2"/>
        <v>21.723855319148932</v>
      </c>
    </row>
    <row r="62" spans="1:7">
      <c r="A62" s="2">
        <v>38201</v>
      </c>
      <c r="B62" s="2">
        <f t="shared" si="0"/>
        <v>38200</v>
      </c>
      <c r="C62" s="4">
        <v>80.855708000000007</v>
      </c>
      <c r="D62" s="4">
        <v>47.1</v>
      </c>
      <c r="E62" s="4">
        <v>17.5</v>
      </c>
      <c r="F62" s="4">
        <f t="shared" si="1"/>
        <v>68.813368510638298</v>
      </c>
      <c r="G62" s="4">
        <f t="shared" si="2"/>
        <v>21.713368510638297</v>
      </c>
    </row>
    <row r="63" spans="1:7">
      <c r="A63" s="2">
        <v>38208</v>
      </c>
      <c r="B63" s="2">
        <f t="shared" si="0"/>
        <v>38200</v>
      </c>
      <c r="C63" s="4">
        <v>81.183042</v>
      </c>
      <c r="D63" s="4">
        <v>47.1</v>
      </c>
      <c r="E63" s="4">
        <v>17.5</v>
      </c>
      <c r="F63" s="4">
        <f t="shared" si="1"/>
        <v>69.091950638297874</v>
      </c>
      <c r="G63" s="4">
        <f t="shared" si="2"/>
        <v>21.991950638297872</v>
      </c>
    </row>
    <row r="64" spans="1:7">
      <c r="A64" s="2">
        <v>38215</v>
      </c>
      <c r="B64" s="2">
        <f t="shared" si="0"/>
        <v>38200</v>
      </c>
      <c r="C64" s="4">
        <v>81.251350000000002</v>
      </c>
      <c r="D64" s="4">
        <v>47.1</v>
      </c>
      <c r="E64" s="4">
        <v>17.5</v>
      </c>
      <c r="F64" s="4">
        <f t="shared" si="1"/>
        <v>69.150085106382974</v>
      </c>
      <c r="G64" s="4">
        <f t="shared" si="2"/>
        <v>22.050085106382973</v>
      </c>
    </row>
    <row r="65" spans="1:7">
      <c r="A65" s="2">
        <v>38222</v>
      </c>
      <c r="B65" s="2">
        <f t="shared" si="0"/>
        <v>38200</v>
      </c>
      <c r="C65" s="4">
        <v>81.507866000000007</v>
      </c>
      <c r="D65" s="4">
        <v>47.1</v>
      </c>
      <c r="E65" s="4">
        <v>17.5</v>
      </c>
      <c r="F65" s="4">
        <f t="shared" si="1"/>
        <v>69.368396595744684</v>
      </c>
      <c r="G65" s="4">
        <f t="shared" si="2"/>
        <v>22.268396595744683</v>
      </c>
    </row>
    <row r="66" spans="1:7">
      <c r="A66" s="2">
        <v>38230</v>
      </c>
      <c r="B66" s="2">
        <f t="shared" si="0"/>
        <v>38200</v>
      </c>
      <c r="C66" s="4">
        <v>81.528019999999998</v>
      </c>
      <c r="D66" s="4">
        <v>47.1</v>
      </c>
      <c r="E66" s="4">
        <v>17.5</v>
      </c>
      <c r="F66" s="4">
        <f t="shared" si="1"/>
        <v>69.38554893617021</v>
      </c>
      <c r="G66" s="4">
        <f t="shared" si="2"/>
        <v>22.285548936170208</v>
      </c>
    </row>
    <row r="67" spans="1:7">
      <c r="A67" s="2">
        <v>38236</v>
      </c>
      <c r="B67" s="2">
        <f t="shared" ref="B67:B130" si="3">DATE(YEAR(A67),MONTH(A67),1)</f>
        <v>38231</v>
      </c>
      <c r="C67" s="4">
        <v>81.369415000000004</v>
      </c>
      <c r="D67" s="4">
        <v>47.1</v>
      </c>
      <c r="E67" s="4">
        <v>17.5</v>
      </c>
      <c r="F67" s="4">
        <f t="shared" ref="F67:F130" si="4">C67/(E67/100+1)</f>
        <v>69.25056595744681</v>
      </c>
      <c r="G67" s="4">
        <f t="shared" ref="G67:G130" si="5">F67-D67</f>
        <v>22.150565957446808</v>
      </c>
    </row>
    <row r="68" spans="1:7">
      <c r="A68" s="2">
        <v>38243</v>
      </c>
      <c r="B68" s="2">
        <f t="shared" si="3"/>
        <v>38231</v>
      </c>
      <c r="C68" s="4">
        <v>81.311183</v>
      </c>
      <c r="D68" s="4">
        <v>47.1</v>
      </c>
      <c r="E68" s="4">
        <v>17.5</v>
      </c>
      <c r="F68" s="4">
        <f t="shared" si="4"/>
        <v>69.201006808510641</v>
      </c>
      <c r="G68" s="4">
        <f t="shared" si="5"/>
        <v>22.10100680851064</v>
      </c>
    </row>
    <row r="69" spans="1:7">
      <c r="A69" s="2">
        <v>38250</v>
      </c>
      <c r="B69" s="2">
        <f t="shared" si="3"/>
        <v>38231</v>
      </c>
      <c r="C69" s="4">
        <v>81.278715000000005</v>
      </c>
      <c r="D69" s="4">
        <v>47.1</v>
      </c>
      <c r="E69" s="4">
        <v>17.5</v>
      </c>
      <c r="F69" s="4">
        <f t="shared" si="4"/>
        <v>69.173374468085115</v>
      </c>
      <c r="G69" s="4">
        <f t="shared" si="5"/>
        <v>22.073374468085113</v>
      </c>
    </row>
    <row r="70" spans="1:7">
      <c r="A70" s="2">
        <v>38257</v>
      </c>
      <c r="B70" s="2">
        <f t="shared" si="3"/>
        <v>38231</v>
      </c>
      <c r="C70" s="4">
        <v>81.625393000000003</v>
      </c>
      <c r="D70" s="4">
        <v>47.1</v>
      </c>
      <c r="E70" s="4">
        <v>17.5</v>
      </c>
      <c r="F70" s="4">
        <f t="shared" si="4"/>
        <v>69.468419574468086</v>
      </c>
      <c r="G70" s="4">
        <f t="shared" si="5"/>
        <v>22.368419574468085</v>
      </c>
    </row>
    <row r="71" spans="1:7">
      <c r="A71" s="2">
        <v>38264</v>
      </c>
      <c r="B71" s="2">
        <f t="shared" si="3"/>
        <v>38261</v>
      </c>
      <c r="C71" s="4">
        <v>82.049086000000003</v>
      </c>
      <c r="D71" s="4">
        <v>47.1</v>
      </c>
      <c r="E71" s="4">
        <v>17.5</v>
      </c>
      <c r="F71" s="4">
        <f t="shared" si="4"/>
        <v>69.829009361702134</v>
      </c>
      <c r="G71" s="4">
        <f t="shared" si="5"/>
        <v>22.729009361702133</v>
      </c>
    </row>
    <row r="72" spans="1:7">
      <c r="A72" s="2">
        <v>38271</v>
      </c>
      <c r="B72" s="2">
        <f t="shared" si="3"/>
        <v>38261</v>
      </c>
      <c r="C72" s="4">
        <v>83.110709000000014</v>
      </c>
      <c r="D72" s="4">
        <v>47.1</v>
      </c>
      <c r="E72" s="4">
        <v>17.5</v>
      </c>
      <c r="F72" s="4">
        <f t="shared" si="4"/>
        <v>70.732518297872346</v>
      </c>
      <c r="G72" s="4">
        <f t="shared" si="5"/>
        <v>23.632518297872345</v>
      </c>
    </row>
    <row r="73" spans="1:7">
      <c r="A73" s="2">
        <v>38278</v>
      </c>
      <c r="B73" s="2">
        <f t="shared" si="3"/>
        <v>38261</v>
      </c>
      <c r="C73" s="4">
        <v>83.349954999999994</v>
      </c>
      <c r="D73" s="4">
        <v>47.1</v>
      </c>
      <c r="E73" s="4">
        <v>17.5</v>
      </c>
      <c r="F73" s="4">
        <f t="shared" si="4"/>
        <v>70.936131914893608</v>
      </c>
      <c r="G73" s="4">
        <f t="shared" si="5"/>
        <v>23.836131914893606</v>
      </c>
    </row>
    <row r="74" spans="1:7">
      <c r="A74" s="2">
        <v>38285</v>
      </c>
      <c r="B74" s="2">
        <f t="shared" si="3"/>
        <v>38261</v>
      </c>
      <c r="C74" s="4">
        <v>83.935907999999998</v>
      </c>
      <c r="D74" s="4">
        <v>47.1</v>
      </c>
      <c r="E74" s="4">
        <v>17.5</v>
      </c>
      <c r="F74" s="4">
        <f t="shared" si="4"/>
        <v>71.434815319148925</v>
      </c>
      <c r="G74" s="4">
        <f t="shared" si="5"/>
        <v>24.334815319148923</v>
      </c>
    </row>
    <row r="75" spans="1:7">
      <c r="A75" s="2">
        <v>38292</v>
      </c>
      <c r="B75" s="2">
        <f t="shared" si="3"/>
        <v>38292</v>
      </c>
      <c r="C75" s="4">
        <v>84.269620000000003</v>
      </c>
      <c r="D75" s="4">
        <v>47.1</v>
      </c>
      <c r="E75" s="4">
        <v>17.5</v>
      </c>
      <c r="F75" s="4">
        <f t="shared" si="4"/>
        <v>71.718825531914888</v>
      </c>
      <c r="G75" s="4">
        <f t="shared" si="5"/>
        <v>24.618825531914887</v>
      </c>
    </row>
    <row r="76" spans="1:7">
      <c r="A76" s="2">
        <v>38299</v>
      </c>
      <c r="B76" s="2">
        <f t="shared" si="3"/>
        <v>38292</v>
      </c>
      <c r="C76" s="4">
        <v>84.343500000000006</v>
      </c>
      <c r="D76" s="4">
        <v>47.1</v>
      </c>
      <c r="E76" s="4">
        <v>17.5</v>
      </c>
      <c r="F76" s="4">
        <f t="shared" si="4"/>
        <v>71.781702127659571</v>
      </c>
      <c r="G76" s="4">
        <f t="shared" si="5"/>
        <v>24.68170212765957</v>
      </c>
    </row>
    <row r="77" spans="1:7">
      <c r="A77" s="2">
        <v>38306</v>
      </c>
      <c r="B77" s="2">
        <f t="shared" si="3"/>
        <v>38292</v>
      </c>
      <c r="C77" s="4">
        <v>84.264193000000006</v>
      </c>
      <c r="D77" s="4">
        <v>47.1</v>
      </c>
      <c r="E77" s="4">
        <v>17.5</v>
      </c>
      <c r="F77" s="4">
        <f t="shared" si="4"/>
        <v>71.714206808510639</v>
      </c>
      <c r="G77" s="4">
        <f t="shared" si="5"/>
        <v>24.614206808510637</v>
      </c>
    </row>
    <row r="78" spans="1:7">
      <c r="A78" s="2">
        <v>38313</v>
      </c>
      <c r="B78" s="2">
        <f t="shared" si="3"/>
        <v>38292</v>
      </c>
      <c r="C78" s="4">
        <v>81.46464499999999</v>
      </c>
      <c r="D78" s="4">
        <v>47.1</v>
      </c>
      <c r="E78" s="4">
        <v>17.5</v>
      </c>
      <c r="F78" s="4">
        <f t="shared" si="4"/>
        <v>69.331612765957431</v>
      </c>
      <c r="G78" s="4">
        <f t="shared" si="5"/>
        <v>22.231612765957429</v>
      </c>
    </row>
    <row r="79" spans="1:7">
      <c r="A79" s="2">
        <v>38320</v>
      </c>
      <c r="B79" s="2">
        <f t="shared" si="3"/>
        <v>38292</v>
      </c>
      <c r="C79" s="4">
        <v>84.165259000000006</v>
      </c>
      <c r="D79" s="4">
        <v>47.1</v>
      </c>
      <c r="E79" s="4">
        <v>17.5</v>
      </c>
      <c r="F79" s="4">
        <f t="shared" si="4"/>
        <v>71.630007659574474</v>
      </c>
      <c r="G79" s="4">
        <f t="shared" si="5"/>
        <v>24.530007659574473</v>
      </c>
    </row>
    <row r="80" spans="1:7">
      <c r="A80" s="2">
        <v>38327</v>
      </c>
      <c r="B80" s="2">
        <f t="shared" si="3"/>
        <v>38322</v>
      </c>
      <c r="C80" s="4">
        <v>84.062279000000018</v>
      </c>
      <c r="D80" s="4">
        <v>47.1</v>
      </c>
      <c r="E80" s="4">
        <v>17.5</v>
      </c>
      <c r="F80" s="4">
        <f t="shared" si="4"/>
        <v>71.542365106382988</v>
      </c>
      <c r="G80" s="4">
        <f t="shared" si="5"/>
        <v>24.442365106382987</v>
      </c>
    </row>
    <row r="81" spans="1:7">
      <c r="A81" s="2">
        <v>38334</v>
      </c>
      <c r="B81" s="2">
        <f t="shared" si="3"/>
        <v>38322</v>
      </c>
      <c r="C81" s="4">
        <v>82.732802000000007</v>
      </c>
      <c r="D81" s="4">
        <v>47.1</v>
      </c>
      <c r="E81" s="4">
        <v>17.5</v>
      </c>
      <c r="F81" s="4">
        <f t="shared" si="4"/>
        <v>70.410895319148935</v>
      </c>
      <c r="G81" s="4">
        <f t="shared" si="5"/>
        <v>23.310895319148933</v>
      </c>
    </row>
    <row r="82" spans="1:7">
      <c r="A82" s="2">
        <v>38341</v>
      </c>
      <c r="B82" s="2">
        <f t="shared" si="3"/>
        <v>38322</v>
      </c>
      <c r="C82" s="4">
        <v>81.46464499999999</v>
      </c>
      <c r="D82" s="4">
        <v>47.1</v>
      </c>
      <c r="E82" s="4">
        <v>17.5</v>
      </c>
      <c r="F82" s="4">
        <f t="shared" si="4"/>
        <v>69.331612765957431</v>
      </c>
      <c r="G82" s="4">
        <f t="shared" si="5"/>
        <v>22.231612765957429</v>
      </c>
    </row>
    <row r="83" spans="1:7">
      <c r="A83" s="2">
        <v>38348</v>
      </c>
      <c r="B83" s="2">
        <f t="shared" si="3"/>
        <v>38322</v>
      </c>
      <c r="C83" s="4">
        <v>81.200710000000015</v>
      </c>
      <c r="D83" s="4">
        <v>47.1</v>
      </c>
      <c r="E83" s="4">
        <v>17.5</v>
      </c>
      <c r="F83" s="4">
        <f t="shared" si="4"/>
        <v>69.106987234042563</v>
      </c>
      <c r="G83" s="4">
        <f t="shared" si="5"/>
        <v>22.006987234042562</v>
      </c>
    </row>
    <row r="84" spans="1:7">
      <c r="A84" s="2">
        <v>38355</v>
      </c>
      <c r="B84" s="2">
        <f t="shared" si="3"/>
        <v>38353</v>
      </c>
      <c r="C84" s="4">
        <v>81.165354000000008</v>
      </c>
      <c r="D84" s="4">
        <v>47.1</v>
      </c>
      <c r="E84" s="4">
        <v>17.5</v>
      </c>
      <c r="F84" s="4">
        <f t="shared" si="4"/>
        <v>69.076897021276594</v>
      </c>
      <c r="G84" s="4">
        <f t="shared" si="5"/>
        <v>21.976897021276592</v>
      </c>
    </row>
    <row r="85" spans="1:7">
      <c r="A85" s="2">
        <v>38362</v>
      </c>
      <c r="B85" s="2">
        <f t="shared" si="3"/>
        <v>38353</v>
      </c>
      <c r="C85" s="4">
        <v>79.835996000000009</v>
      </c>
      <c r="D85" s="4">
        <v>47.1</v>
      </c>
      <c r="E85" s="4">
        <v>17.5</v>
      </c>
      <c r="F85" s="4">
        <f t="shared" si="4"/>
        <v>67.945528510638297</v>
      </c>
      <c r="G85" s="4">
        <f t="shared" si="5"/>
        <v>20.845528510638296</v>
      </c>
    </row>
    <row r="86" spans="1:7">
      <c r="A86" s="2">
        <v>38369</v>
      </c>
      <c r="B86" s="2">
        <f t="shared" si="3"/>
        <v>38353</v>
      </c>
      <c r="C86" s="4">
        <v>78.934239999999988</v>
      </c>
      <c r="D86" s="4">
        <v>47.1</v>
      </c>
      <c r="E86" s="4">
        <v>17.5</v>
      </c>
      <c r="F86" s="4">
        <f t="shared" si="4"/>
        <v>67.17807659574467</v>
      </c>
      <c r="G86" s="4">
        <f t="shared" si="5"/>
        <v>20.078076595744669</v>
      </c>
    </row>
    <row r="87" spans="1:7">
      <c r="A87" s="2">
        <v>38376</v>
      </c>
      <c r="B87" s="2">
        <f t="shared" si="3"/>
        <v>38353</v>
      </c>
      <c r="C87" s="4">
        <v>78.929773000000012</v>
      </c>
      <c r="D87" s="4">
        <v>47.1</v>
      </c>
      <c r="E87" s="4">
        <v>17.5</v>
      </c>
      <c r="F87" s="4">
        <f t="shared" si="4"/>
        <v>67.174274893617024</v>
      </c>
      <c r="G87" s="4">
        <f t="shared" si="5"/>
        <v>20.074274893617023</v>
      </c>
    </row>
    <row r="88" spans="1:7">
      <c r="A88" s="2">
        <v>38383</v>
      </c>
      <c r="B88" s="2">
        <f t="shared" si="3"/>
        <v>38353</v>
      </c>
      <c r="C88" s="4">
        <v>79.540199000000001</v>
      </c>
      <c r="D88" s="4">
        <v>47.1</v>
      </c>
      <c r="E88" s="4">
        <v>17.5</v>
      </c>
      <c r="F88" s="4">
        <f t="shared" si="4"/>
        <v>67.693786382978729</v>
      </c>
      <c r="G88" s="4">
        <f t="shared" si="5"/>
        <v>20.593786382978728</v>
      </c>
    </row>
    <row r="89" spans="1:7">
      <c r="A89" s="2">
        <v>38390</v>
      </c>
      <c r="B89" s="2">
        <f t="shared" si="3"/>
        <v>38384</v>
      </c>
      <c r="C89" s="4">
        <v>79.843308000000007</v>
      </c>
      <c r="D89" s="4">
        <v>47.1</v>
      </c>
      <c r="E89" s="4">
        <v>17.5</v>
      </c>
      <c r="F89" s="4">
        <f t="shared" si="4"/>
        <v>67.951751489361712</v>
      </c>
      <c r="G89" s="4">
        <f t="shared" si="5"/>
        <v>20.85175148936171</v>
      </c>
    </row>
    <row r="90" spans="1:7">
      <c r="A90" s="2">
        <v>38397</v>
      </c>
      <c r="B90" s="2">
        <f t="shared" si="3"/>
        <v>38384</v>
      </c>
      <c r="C90" s="4">
        <v>80.033432999999988</v>
      </c>
      <c r="D90" s="4">
        <v>47.1</v>
      </c>
      <c r="E90" s="4">
        <v>17.5</v>
      </c>
      <c r="F90" s="4">
        <f t="shared" si="4"/>
        <v>68.113559999999993</v>
      </c>
      <c r="G90" s="4">
        <f t="shared" si="5"/>
        <v>21.013559999999991</v>
      </c>
    </row>
    <row r="91" spans="1:7">
      <c r="A91" s="2">
        <v>38404</v>
      </c>
      <c r="B91" s="2">
        <f t="shared" si="3"/>
        <v>38384</v>
      </c>
      <c r="C91" s="4">
        <v>80.150513000000004</v>
      </c>
      <c r="D91" s="4">
        <v>47.1</v>
      </c>
      <c r="E91" s="4">
        <v>17.5</v>
      </c>
      <c r="F91" s="4">
        <f t="shared" si="4"/>
        <v>68.213202553191493</v>
      </c>
      <c r="G91" s="4">
        <f t="shared" si="5"/>
        <v>21.113202553191492</v>
      </c>
    </row>
    <row r="92" spans="1:7">
      <c r="A92" s="2">
        <v>38411</v>
      </c>
      <c r="B92" s="2">
        <f t="shared" si="3"/>
        <v>38384</v>
      </c>
      <c r="C92" s="4">
        <v>80.445567999999994</v>
      </c>
      <c r="D92" s="4">
        <v>47.1</v>
      </c>
      <c r="E92" s="4">
        <v>17.5</v>
      </c>
      <c r="F92" s="4">
        <f t="shared" si="4"/>
        <v>68.464313191489353</v>
      </c>
      <c r="G92" s="4">
        <f t="shared" si="5"/>
        <v>21.364313191489352</v>
      </c>
    </row>
    <row r="93" spans="1:7">
      <c r="A93" s="2">
        <v>38418</v>
      </c>
      <c r="B93" s="2">
        <f t="shared" si="3"/>
        <v>38412</v>
      </c>
      <c r="C93" s="4">
        <v>81.164686000000003</v>
      </c>
      <c r="D93" s="4">
        <v>47.1</v>
      </c>
      <c r="E93" s="4">
        <v>17.5</v>
      </c>
      <c r="F93" s="4">
        <f t="shared" si="4"/>
        <v>69.076328510638291</v>
      </c>
      <c r="G93" s="4">
        <f t="shared" si="5"/>
        <v>21.97632851063829</v>
      </c>
    </row>
    <row r="94" spans="1:7">
      <c r="A94" s="2">
        <v>38425</v>
      </c>
      <c r="B94" s="2">
        <f t="shared" si="3"/>
        <v>38412</v>
      </c>
      <c r="C94" s="4">
        <v>81.635306999999997</v>
      </c>
      <c r="D94" s="4">
        <v>47.1</v>
      </c>
      <c r="E94" s="4">
        <v>17.5</v>
      </c>
      <c r="F94" s="4">
        <f t="shared" si="4"/>
        <v>69.476857021276587</v>
      </c>
      <c r="G94" s="4">
        <f t="shared" si="5"/>
        <v>22.376857021276585</v>
      </c>
    </row>
    <row r="95" spans="1:7">
      <c r="A95" s="2">
        <v>38432</v>
      </c>
      <c r="B95" s="2">
        <f t="shared" si="3"/>
        <v>38412</v>
      </c>
      <c r="C95" s="4">
        <v>82.696926000000005</v>
      </c>
      <c r="D95" s="4">
        <v>47.1</v>
      </c>
      <c r="E95" s="4">
        <v>17.5</v>
      </c>
      <c r="F95" s="4">
        <f t="shared" si="4"/>
        <v>70.380362553191489</v>
      </c>
      <c r="G95" s="4">
        <f t="shared" si="5"/>
        <v>23.280362553191488</v>
      </c>
    </row>
    <row r="96" spans="1:7">
      <c r="A96" s="2">
        <v>38439</v>
      </c>
      <c r="B96" s="2">
        <f t="shared" si="3"/>
        <v>38412</v>
      </c>
      <c r="C96" s="4">
        <v>83.404918999999992</v>
      </c>
      <c r="D96" s="4">
        <v>47.1</v>
      </c>
      <c r="E96" s="4">
        <v>17.5</v>
      </c>
      <c r="F96" s="4">
        <f t="shared" si="4"/>
        <v>70.982909787234036</v>
      </c>
      <c r="G96" s="4">
        <f t="shared" si="5"/>
        <v>23.882909787234034</v>
      </c>
    </row>
    <row r="97" spans="1:7">
      <c r="A97" s="2">
        <v>38446</v>
      </c>
      <c r="B97" s="2">
        <f t="shared" si="3"/>
        <v>38443</v>
      </c>
      <c r="C97" s="4">
        <v>83.914503000000011</v>
      </c>
      <c r="D97" s="4">
        <v>47.1</v>
      </c>
      <c r="E97" s="4">
        <v>17.5</v>
      </c>
      <c r="F97" s="4">
        <f t="shared" si="4"/>
        <v>71.416598297872341</v>
      </c>
      <c r="G97" s="4">
        <f t="shared" si="5"/>
        <v>24.316598297872339</v>
      </c>
    </row>
    <row r="98" spans="1:7">
      <c r="A98" s="2">
        <v>38453</v>
      </c>
      <c r="B98" s="2">
        <f t="shared" si="3"/>
        <v>38443</v>
      </c>
      <c r="C98" s="4">
        <v>85.608850000000004</v>
      </c>
      <c r="D98" s="4">
        <v>47.1</v>
      </c>
      <c r="E98" s="4">
        <v>17.5</v>
      </c>
      <c r="F98" s="4">
        <f t="shared" si="4"/>
        <v>72.858595744680855</v>
      </c>
      <c r="G98" s="4">
        <f t="shared" si="5"/>
        <v>25.758595744680854</v>
      </c>
    </row>
    <row r="99" spans="1:7">
      <c r="A99" s="2">
        <v>38460</v>
      </c>
      <c r="B99" s="2">
        <f t="shared" si="3"/>
        <v>38443</v>
      </c>
      <c r="C99" s="4">
        <v>85.628297999999987</v>
      </c>
      <c r="D99" s="4">
        <v>47.1</v>
      </c>
      <c r="E99" s="4">
        <v>17.5</v>
      </c>
      <c r="F99" s="4">
        <f t="shared" si="4"/>
        <v>72.875147234042544</v>
      </c>
      <c r="G99" s="4">
        <f t="shared" si="5"/>
        <v>25.775147234042542</v>
      </c>
    </row>
    <row r="100" spans="1:7">
      <c r="A100" s="2">
        <v>38467</v>
      </c>
      <c r="B100" s="2">
        <f t="shared" si="3"/>
        <v>38443</v>
      </c>
      <c r="C100" s="4">
        <v>85.505451999999991</v>
      </c>
      <c r="D100" s="4">
        <v>47.1</v>
      </c>
      <c r="E100" s="4">
        <v>17.5</v>
      </c>
      <c r="F100" s="4">
        <f t="shared" si="4"/>
        <v>72.770597446808495</v>
      </c>
      <c r="G100" s="4">
        <f t="shared" si="5"/>
        <v>25.670597446808493</v>
      </c>
    </row>
    <row r="101" spans="1:7">
      <c r="A101" s="2">
        <v>38474</v>
      </c>
      <c r="B101" s="2">
        <f t="shared" si="3"/>
        <v>38473</v>
      </c>
      <c r="C101" s="4">
        <v>85.43958600000002</v>
      </c>
      <c r="D101" s="4">
        <v>47.1</v>
      </c>
      <c r="E101" s="4">
        <v>17.5</v>
      </c>
      <c r="F101" s="4">
        <f t="shared" si="4"/>
        <v>72.714541276595753</v>
      </c>
      <c r="G101" s="4">
        <f t="shared" si="5"/>
        <v>25.614541276595752</v>
      </c>
    </row>
    <row r="102" spans="1:7">
      <c r="A102" s="2">
        <v>38481</v>
      </c>
      <c r="B102" s="2">
        <f t="shared" si="3"/>
        <v>38473</v>
      </c>
      <c r="C102" s="4">
        <v>85.359560000000002</v>
      </c>
      <c r="D102" s="4">
        <v>47.1</v>
      </c>
      <c r="E102" s="4">
        <v>17.5</v>
      </c>
      <c r="F102" s="4">
        <f t="shared" si="4"/>
        <v>72.646434042553196</v>
      </c>
      <c r="G102" s="4">
        <f t="shared" si="5"/>
        <v>25.546434042553194</v>
      </c>
    </row>
    <row r="103" spans="1:7">
      <c r="A103" s="2">
        <v>38488</v>
      </c>
      <c r="B103" s="2">
        <f t="shared" si="3"/>
        <v>38473</v>
      </c>
      <c r="C103" s="4">
        <v>85.267619999999994</v>
      </c>
      <c r="D103" s="4">
        <v>47.1</v>
      </c>
      <c r="E103" s="4">
        <v>17.5</v>
      </c>
      <c r="F103" s="4">
        <f t="shared" si="4"/>
        <v>72.56818723404254</v>
      </c>
      <c r="G103" s="4">
        <f t="shared" si="5"/>
        <v>25.468187234042539</v>
      </c>
    </row>
    <row r="104" spans="1:7">
      <c r="A104" s="2">
        <v>38495</v>
      </c>
      <c r="B104" s="2">
        <f t="shared" si="3"/>
        <v>38473</v>
      </c>
      <c r="C104" s="4">
        <v>84.768938000000006</v>
      </c>
      <c r="D104" s="4">
        <v>47.1</v>
      </c>
      <c r="E104" s="4">
        <v>17.5</v>
      </c>
      <c r="F104" s="4">
        <f t="shared" si="4"/>
        <v>72.143777021276591</v>
      </c>
      <c r="G104" s="4">
        <f t="shared" si="5"/>
        <v>25.04377702127659</v>
      </c>
    </row>
    <row r="105" spans="1:7">
      <c r="A105" s="2">
        <v>38502</v>
      </c>
      <c r="B105" s="2">
        <f t="shared" si="3"/>
        <v>38473</v>
      </c>
      <c r="C105" s="4">
        <v>84.177807000000001</v>
      </c>
      <c r="D105" s="4">
        <v>47.1</v>
      </c>
      <c r="E105" s="4">
        <v>17.5</v>
      </c>
      <c r="F105" s="4">
        <f t="shared" si="4"/>
        <v>71.640686808510637</v>
      </c>
      <c r="G105" s="4">
        <f t="shared" si="5"/>
        <v>24.540686808510635</v>
      </c>
    </row>
    <row r="106" spans="1:7">
      <c r="A106" s="2">
        <v>38509</v>
      </c>
      <c r="B106" s="2">
        <f t="shared" si="3"/>
        <v>38504</v>
      </c>
      <c r="C106" s="4">
        <v>84.012956000000003</v>
      </c>
      <c r="D106" s="4">
        <v>47.1</v>
      </c>
      <c r="E106" s="4">
        <v>17.5</v>
      </c>
      <c r="F106" s="4">
        <f t="shared" si="4"/>
        <v>71.50038808510638</v>
      </c>
      <c r="G106" s="4">
        <f t="shared" si="5"/>
        <v>24.400388085106378</v>
      </c>
    </row>
    <row r="107" spans="1:7">
      <c r="A107" s="2">
        <v>38516</v>
      </c>
      <c r="B107" s="2">
        <f t="shared" si="3"/>
        <v>38504</v>
      </c>
      <c r="C107" s="4">
        <v>84.989146000000005</v>
      </c>
      <c r="D107" s="4">
        <v>47.1</v>
      </c>
      <c r="E107" s="4">
        <v>17.5</v>
      </c>
      <c r="F107" s="4">
        <f t="shared" si="4"/>
        <v>72.33118808510639</v>
      </c>
      <c r="G107" s="4">
        <f t="shared" si="5"/>
        <v>25.231188085106389</v>
      </c>
    </row>
    <row r="108" spans="1:7">
      <c r="A108" s="2">
        <v>38523</v>
      </c>
      <c r="B108" s="2">
        <f t="shared" si="3"/>
        <v>38504</v>
      </c>
      <c r="C108" s="4">
        <v>85.524471000000005</v>
      </c>
      <c r="D108" s="4">
        <v>47.1</v>
      </c>
      <c r="E108" s="4">
        <v>17.5</v>
      </c>
      <c r="F108" s="4">
        <f t="shared" si="4"/>
        <v>72.78678382978724</v>
      </c>
      <c r="G108" s="4">
        <f t="shared" si="5"/>
        <v>25.686783829787238</v>
      </c>
    </row>
    <row r="109" spans="1:7">
      <c r="A109" s="2">
        <v>38530</v>
      </c>
      <c r="B109" s="2">
        <f t="shared" si="3"/>
        <v>38504</v>
      </c>
      <c r="C109" s="4">
        <v>86.730518999999987</v>
      </c>
      <c r="D109" s="4">
        <v>47.1</v>
      </c>
      <c r="E109" s="4">
        <v>17.5</v>
      </c>
      <c r="F109" s="4">
        <f t="shared" si="4"/>
        <v>73.813207659574459</v>
      </c>
      <c r="G109" s="4">
        <f t="shared" si="5"/>
        <v>26.713207659574458</v>
      </c>
    </row>
    <row r="110" spans="1:7">
      <c r="A110" s="2">
        <v>38537</v>
      </c>
      <c r="B110" s="2">
        <f t="shared" si="3"/>
        <v>38534</v>
      </c>
      <c r="C110" s="4">
        <v>87.485988000000006</v>
      </c>
      <c r="D110" s="4">
        <v>47.1</v>
      </c>
      <c r="E110" s="4">
        <v>17.5</v>
      </c>
      <c r="F110" s="4">
        <f t="shared" si="4"/>
        <v>74.456159999999997</v>
      </c>
      <c r="G110" s="4">
        <f t="shared" si="5"/>
        <v>27.356159999999996</v>
      </c>
    </row>
    <row r="111" spans="1:7">
      <c r="A111" s="2">
        <v>38544</v>
      </c>
      <c r="B111" s="2">
        <f t="shared" si="3"/>
        <v>38534</v>
      </c>
      <c r="C111" s="4">
        <v>87.732742999999999</v>
      </c>
      <c r="D111" s="4">
        <v>47.1</v>
      </c>
      <c r="E111" s="4">
        <v>17.5</v>
      </c>
      <c r="F111" s="4">
        <f t="shared" si="4"/>
        <v>74.666164255319146</v>
      </c>
      <c r="G111" s="4">
        <f t="shared" si="5"/>
        <v>27.566164255319144</v>
      </c>
    </row>
    <row r="112" spans="1:7">
      <c r="A112" s="2">
        <v>38551</v>
      </c>
      <c r="B112" s="2">
        <f t="shared" si="3"/>
        <v>38534</v>
      </c>
      <c r="C112" s="4">
        <v>88.549941999999987</v>
      </c>
      <c r="D112" s="4">
        <v>47.1</v>
      </c>
      <c r="E112" s="4">
        <v>17.5</v>
      </c>
      <c r="F112" s="4">
        <f t="shared" si="4"/>
        <v>75.36165276595743</v>
      </c>
      <c r="G112" s="4">
        <f t="shared" si="5"/>
        <v>28.261652765957429</v>
      </c>
    </row>
    <row r="113" spans="1:7">
      <c r="A113" s="2">
        <v>38558</v>
      </c>
      <c r="B113" s="2">
        <f t="shared" si="3"/>
        <v>38534</v>
      </c>
      <c r="C113" s="4">
        <v>88.999424999999988</v>
      </c>
      <c r="D113" s="4">
        <v>47.1</v>
      </c>
      <c r="E113" s="4">
        <v>17.5</v>
      </c>
      <c r="F113" s="4">
        <f t="shared" si="4"/>
        <v>75.744191489361683</v>
      </c>
      <c r="G113" s="4">
        <f t="shared" si="5"/>
        <v>28.644191489361681</v>
      </c>
    </row>
    <row r="114" spans="1:7">
      <c r="A114" s="2">
        <v>38565</v>
      </c>
      <c r="B114" s="2">
        <f t="shared" si="3"/>
        <v>38565</v>
      </c>
      <c r="C114" s="4">
        <v>89.245449999999991</v>
      </c>
      <c r="D114" s="4">
        <v>47.1</v>
      </c>
      <c r="E114" s="4">
        <v>17.5</v>
      </c>
      <c r="F114" s="4">
        <f t="shared" si="4"/>
        <v>75.953574468085094</v>
      </c>
      <c r="G114" s="4">
        <f t="shared" si="5"/>
        <v>28.853574468085093</v>
      </c>
    </row>
    <row r="115" spans="1:7">
      <c r="A115" s="2">
        <v>38572</v>
      </c>
      <c r="B115" s="2">
        <f t="shared" si="3"/>
        <v>38565</v>
      </c>
      <c r="C115" s="4">
        <v>89.667239000000009</v>
      </c>
      <c r="D115" s="4">
        <v>47.1</v>
      </c>
      <c r="E115" s="4">
        <v>17.5</v>
      </c>
      <c r="F115" s="4">
        <f t="shared" si="4"/>
        <v>76.312543829787245</v>
      </c>
      <c r="G115" s="4">
        <f t="shared" si="5"/>
        <v>29.212543829787244</v>
      </c>
    </row>
    <row r="116" spans="1:7">
      <c r="A116" s="2">
        <v>38579</v>
      </c>
      <c r="B116" s="2">
        <f t="shared" si="3"/>
        <v>38565</v>
      </c>
      <c r="C116" s="4">
        <v>90.557814000000008</v>
      </c>
      <c r="D116" s="4">
        <v>47.1</v>
      </c>
      <c r="E116" s="4">
        <v>17.5</v>
      </c>
      <c r="F116" s="4">
        <f t="shared" si="4"/>
        <v>77.070480000000003</v>
      </c>
      <c r="G116" s="4">
        <f t="shared" si="5"/>
        <v>29.970480000000002</v>
      </c>
    </row>
    <row r="117" spans="1:7">
      <c r="A117" s="2">
        <v>38586</v>
      </c>
      <c r="B117" s="2">
        <f t="shared" si="3"/>
        <v>38565</v>
      </c>
      <c r="C117" s="4">
        <v>90.773095999999995</v>
      </c>
      <c r="D117" s="4">
        <v>47.1</v>
      </c>
      <c r="E117" s="4">
        <v>17.5</v>
      </c>
      <c r="F117" s="4">
        <f t="shared" si="4"/>
        <v>77.253698723404241</v>
      </c>
      <c r="G117" s="4">
        <f t="shared" si="5"/>
        <v>30.15369872340424</v>
      </c>
    </row>
    <row r="118" spans="1:7">
      <c r="A118" s="2">
        <v>38593</v>
      </c>
      <c r="B118" s="2">
        <f t="shared" si="3"/>
        <v>38565</v>
      </c>
      <c r="C118" s="4">
        <v>91.415612999999993</v>
      </c>
      <c r="D118" s="4">
        <v>47.1</v>
      </c>
      <c r="E118" s="4">
        <v>17.5</v>
      </c>
      <c r="F118" s="4">
        <f t="shared" si="4"/>
        <v>77.800521702127654</v>
      </c>
      <c r="G118" s="4">
        <f t="shared" si="5"/>
        <v>30.700521702127652</v>
      </c>
    </row>
    <row r="119" spans="1:7">
      <c r="A119" s="2">
        <v>38600</v>
      </c>
      <c r="B119" s="2">
        <f t="shared" si="3"/>
        <v>38596</v>
      </c>
      <c r="C119" s="4">
        <v>94.374197000000009</v>
      </c>
      <c r="D119" s="4">
        <v>47.1</v>
      </c>
      <c r="E119" s="4">
        <v>17.5</v>
      </c>
      <c r="F119" s="4">
        <f t="shared" si="4"/>
        <v>80.318465531914896</v>
      </c>
      <c r="G119" s="4">
        <f t="shared" si="5"/>
        <v>33.218465531914894</v>
      </c>
    </row>
    <row r="120" spans="1:7">
      <c r="A120" s="2">
        <v>38607</v>
      </c>
      <c r="B120" s="2">
        <f t="shared" si="3"/>
        <v>38596</v>
      </c>
      <c r="C120" s="4">
        <v>95.073554999999999</v>
      </c>
      <c r="D120" s="4">
        <v>47.1</v>
      </c>
      <c r="E120" s="4">
        <v>17.5</v>
      </c>
      <c r="F120" s="4">
        <f t="shared" si="4"/>
        <v>80.913663829787225</v>
      </c>
      <c r="G120" s="4">
        <f t="shared" si="5"/>
        <v>33.813663829787224</v>
      </c>
    </row>
    <row r="121" spans="1:7">
      <c r="A121" s="2">
        <v>38614</v>
      </c>
      <c r="B121" s="2">
        <f t="shared" si="3"/>
        <v>38596</v>
      </c>
      <c r="C121" s="4">
        <v>94.414203000000001</v>
      </c>
      <c r="D121" s="4">
        <v>47.1</v>
      </c>
      <c r="E121" s="4">
        <v>17.5</v>
      </c>
      <c r="F121" s="4">
        <f t="shared" si="4"/>
        <v>80.352513191489365</v>
      </c>
      <c r="G121" s="4">
        <f t="shared" si="5"/>
        <v>33.252513191489363</v>
      </c>
    </row>
    <row r="122" spans="1:7">
      <c r="A122" s="2">
        <v>38621</v>
      </c>
      <c r="B122" s="2">
        <f t="shared" si="3"/>
        <v>38596</v>
      </c>
      <c r="C122" s="4">
        <v>93.332003999999984</v>
      </c>
      <c r="D122" s="4">
        <v>47.1</v>
      </c>
      <c r="E122" s="4">
        <v>17.5</v>
      </c>
      <c r="F122" s="4">
        <f t="shared" si="4"/>
        <v>79.431492765957429</v>
      </c>
      <c r="G122" s="4">
        <f t="shared" si="5"/>
        <v>32.331492765957428</v>
      </c>
    </row>
    <row r="123" spans="1:7">
      <c r="A123" s="2">
        <v>38628</v>
      </c>
      <c r="B123" s="2">
        <f t="shared" si="3"/>
        <v>38626</v>
      </c>
      <c r="C123" s="4">
        <v>93.512814000000006</v>
      </c>
      <c r="D123" s="4">
        <v>47.1</v>
      </c>
      <c r="E123" s="4">
        <v>17.5</v>
      </c>
      <c r="F123" s="4">
        <f t="shared" si="4"/>
        <v>79.585373617021276</v>
      </c>
      <c r="G123" s="4">
        <f t="shared" si="5"/>
        <v>32.485373617021274</v>
      </c>
    </row>
    <row r="124" spans="1:7">
      <c r="A124" s="2">
        <v>38635</v>
      </c>
      <c r="B124" s="2">
        <f t="shared" si="3"/>
        <v>38626</v>
      </c>
      <c r="C124" s="4">
        <v>94.247914999999992</v>
      </c>
      <c r="D124" s="4">
        <v>47.1</v>
      </c>
      <c r="E124" s="4">
        <v>17.5</v>
      </c>
      <c r="F124" s="4">
        <f t="shared" si="4"/>
        <v>80.210991489361689</v>
      </c>
      <c r="G124" s="4">
        <f t="shared" si="5"/>
        <v>33.110991489361687</v>
      </c>
    </row>
    <row r="125" spans="1:7">
      <c r="A125" s="2">
        <v>38642</v>
      </c>
      <c r="B125" s="2">
        <f t="shared" si="3"/>
        <v>38626</v>
      </c>
      <c r="C125" s="4">
        <v>94.142240000000015</v>
      </c>
      <c r="D125" s="4">
        <v>47.1</v>
      </c>
      <c r="E125" s="4">
        <v>17.5</v>
      </c>
      <c r="F125" s="4">
        <f t="shared" si="4"/>
        <v>80.121055319148951</v>
      </c>
      <c r="G125" s="4">
        <f t="shared" si="5"/>
        <v>33.02105531914895</v>
      </c>
    </row>
    <row r="126" spans="1:7">
      <c r="A126" s="2">
        <v>38649</v>
      </c>
      <c r="B126" s="2">
        <f t="shared" si="3"/>
        <v>38626</v>
      </c>
      <c r="C126" s="4">
        <v>93.471981999999997</v>
      </c>
      <c r="D126" s="4">
        <v>47.1</v>
      </c>
      <c r="E126" s="4">
        <v>17.5</v>
      </c>
      <c r="F126" s="4">
        <f t="shared" si="4"/>
        <v>79.550622978723396</v>
      </c>
      <c r="G126" s="4">
        <f t="shared" si="5"/>
        <v>32.450622978723395</v>
      </c>
    </row>
    <row r="127" spans="1:7">
      <c r="A127" s="2">
        <v>38656</v>
      </c>
      <c r="B127" s="2">
        <f t="shared" si="3"/>
        <v>38626</v>
      </c>
      <c r="C127" s="4">
        <v>92.788460999999998</v>
      </c>
      <c r="D127" s="4">
        <v>47.1</v>
      </c>
      <c r="E127" s="4">
        <v>17.5</v>
      </c>
      <c r="F127" s="4">
        <f t="shared" si="4"/>
        <v>78.968902978723406</v>
      </c>
      <c r="G127" s="4">
        <f t="shared" si="5"/>
        <v>31.868902978723405</v>
      </c>
    </row>
    <row r="128" spans="1:7">
      <c r="A128" s="2">
        <v>38663</v>
      </c>
      <c r="B128" s="2">
        <f t="shared" si="3"/>
        <v>38657</v>
      </c>
      <c r="C128" s="4">
        <v>92.465075999999982</v>
      </c>
      <c r="D128" s="4">
        <v>47.1</v>
      </c>
      <c r="E128" s="4">
        <v>17.5</v>
      </c>
      <c r="F128" s="4">
        <f t="shared" si="4"/>
        <v>78.693681702127648</v>
      </c>
      <c r="G128" s="4">
        <f t="shared" si="5"/>
        <v>31.593681702127647</v>
      </c>
    </row>
    <row r="129" spans="1:7">
      <c r="A129" s="2">
        <v>38670</v>
      </c>
      <c r="B129" s="2">
        <f t="shared" si="3"/>
        <v>38657</v>
      </c>
      <c r="C129" s="4">
        <v>90.532036000000005</v>
      </c>
      <c r="D129" s="4">
        <v>47.1</v>
      </c>
      <c r="E129" s="4">
        <v>17.5</v>
      </c>
      <c r="F129" s="4">
        <f t="shared" si="4"/>
        <v>77.048541276595742</v>
      </c>
      <c r="G129" s="4">
        <f t="shared" si="5"/>
        <v>29.948541276595741</v>
      </c>
    </row>
    <row r="130" spans="1:7">
      <c r="A130" s="2">
        <v>38677</v>
      </c>
      <c r="B130" s="2">
        <f t="shared" si="3"/>
        <v>38657</v>
      </c>
      <c r="C130" s="4">
        <v>88.608238</v>
      </c>
      <c r="D130" s="4">
        <v>47.1</v>
      </c>
      <c r="E130" s="4">
        <v>17.5</v>
      </c>
      <c r="F130" s="4">
        <f t="shared" si="4"/>
        <v>75.411266382978724</v>
      </c>
      <c r="G130" s="4">
        <f t="shared" si="5"/>
        <v>28.311266382978722</v>
      </c>
    </row>
    <row r="131" spans="1:7">
      <c r="A131" s="2">
        <v>38684</v>
      </c>
      <c r="B131" s="2">
        <f t="shared" ref="B131:B194" si="6">DATE(YEAR(A131),MONTH(A131),1)</f>
        <v>38657</v>
      </c>
      <c r="C131" s="4">
        <v>87.347022999999993</v>
      </c>
      <c r="D131" s="4">
        <v>47.1</v>
      </c>
      <c r="E131" s="4">
        <v>17.5</v>
      </c>
      <c r="F131" s="4">
        <f t="shared" ref="F131:F194" si="7">C131/(E131/100+1)</f>
        <v>74.337891914893603</v>
      </c>
      <c r="G131" s="4">
        <f t="shared" ref="G131:G194" si="8">F131-D131</f>
        <v>27.237891914893602</v>
      </c>
    </row>
    <row r="132" spans="1:7">
      <c r="A132" s="2">
        <v>38691</v>
      </c>
      <c r="B132" s="2">
        <f t="shared" si="6"/>
        <v>38687</v>
      </c>
      <c r="C132" s="4">
        <v>87.347022999999993</v>
      </c>
      <c r="D132" s="4">
        <v>47.1</v>
      </c>
      <c r="E132" s="4">
        <v>17.5</v>
      </c>
      <c r="F132" s="4">
        <f t="shared" si="7"/>
        <v>74.337891914893603</v>
      </c>
      <c r="G132" s="4">
        <f t="shared" si="8"/>
        <v>27.237891914893602</v>
      </c>
    </row>
    <row r="133" spans="1:7">
      <c r="A133" s="2">
        <v>38698</v>
      </c>
      <c r="B133" s="2">
        <f t="shared" si="6"/>
        <v>38687</v>
      </c>
      <c r="C133" s="4">
        <v>87.202474999999993</v>
      </c>
      <c r="D133" s="4">
        <v>47.1</v>
      </c>
      <c r="E133" s="4">
        <v>17.5</v>
      </c>
      <c r="F133" s="4">
        <f t="shared" si="7"/>
        <v>74.214872340425529</v>
      </c>
      <c r="G133" s="4">
        <f t="shared" si="8"/>
        <v>27.114872340425528</v>
      </c>
    </row>
    <row r="134" spans="1:7">
      <c r="A134" s="2">
        <v>38705</v>
      </c>
      <c r="B134" s="2">
        <f t="shared" si="6"/>
        <v>38687</v>
      </c>
      <c r="C134" s="4">
        <v>87.557270000000017</v>
      </c>
      <c r="D134" s="4">
        <v>47.1</v>
      </c>
      <c r="E134" s="4">
        <v>17.5</v>
      </c>
      <c r="F134" s="4">
        <f t="shared" si="7"/>
        <v>74.516825531914904</v>
      </c>
      <c r="G134" s="4">
        <f t="shared" si="8"/>
        <v>27.416825531914903</v>
      </c>
    </row>
    <row r="135" spans="1:7">
      <c r="A135" s="2">
        <v>38712</v>
      </c>
      <c r="B135" s="2">
        <f t="shared" si="6"/>
        <v>38687</v>
      </c>
      <c r="C135" s="4">
        <v>87.884986000000012</v>
      </c>
      <c r="D135" s="4">
        <v>47.1</v>
      </c>
      <c r="E135" s="4">
        <v>17.5</v>
      </c>
      <c r="F135" s="4">
        <f t="shared" si="7"/>
        <v>74.795732765957453</v>
      </c>
      <c r="G135" s="4">
        <f t="shared" si="8"/>
        <v>27.695732765957452</v>
      </c>
    </row>
    <row r="136" spans="1:7">
      <c r="A136" s="2">
        <v>38719</v>
      </c>
      <c r="B136" s="2">
        <f t="shared" si="6"/>
        <v>38718</v>
      </c>
      <c r="C136" s="4">
        <v>88.033395999999982</v>
      </c>
      <c r="D136" s="4">
        <v>47.1</v>
      </c>
      <c r="E136" s="4">
        <v>17.5</v>
      </c>
      <c r="F136" s="4">
        <f t="shared" si="7"/>
        <v>74.92203914893615</v>
      </c>
      <c r="G136" s="4">
        <f t="shared" si="8"/>
        <v>27.822039148936149</v>
      </c>
    </row>
    <row r="137" spans="1:7">
      <c r="A137" s="2">
        <v>38726</v>
      </c>
      <c r="B137" s="2">
        <f t="shared" si="6"/>
        <v>38718</v>
      </c>
      <c r="C137" s="4">
        <v>88.560045000000002</v>
      </c>
      <c r="D137" s="4">
        <v>47.1</v>
      </c>
      <c r="E137" s="4">
        <v>17.5</v>
      </c>
      <c r="F137" s="4">
        <f t="shared" si="7"/>
        <v>75.370251063829784</v>
      </c>
      <c r="G137" s="4">
        <f t="shared" si="8"/>
        <v>28.270251063829782</v>
      </c>
    </row>
    <row r="138" spans="1:7">
      <c r="A138" s="2">
        <v>38733</v>
      </c>
      <c r="B138" s="2">
        <f t="shared" si="6"/>
        <v>38718</v>
      </c>
      <c r="C138" s="4">
        <v>89.007180000000005</v>
      </c>
      <c r="D138" s="4">
        <v>47.1</v>
      </c>
      <c r="E138" s="4">
        <v>17.5</v>
      </c>
      <c r="F138" s="4">
        <f t="shared" si="7"/>
        <v>75.750791489361703</v>
      </c>
      <c r="G138" s="4">
        <f t="shared" si="8"/>
        <v>28.650791489361701</v>
      </c>
    </row>
    <row r="139" spans="1:7">
      <c r="A139" s="2">
        <v>38740</v>
      </c>
      <c r="B139" s="2">
        <f t="shared" si="6"/>
        <v>38718</v>
      </c>
      <c r="C139" s="4">
        <v>89.549011999999991</v>
      </c>
      <c r="D139" s="4">
        <v>47.1</v>
      </c>
      <c r="E139" s="4">
        <v>17.5</v>
      </c>
      <c r="F139" s="4">
        <f t="shared" si="7"/>
        <v>76.211925106382964</v>
      </c>
      <c r="G139" s="4">
        <f t="shared" si="8"/>
        <v>29.111925106382962</v>
      </c>
    </row>
    <row r="140" spans="1:7">
      <c r="A140" s="2">
        <v>38747</v>
      </c>
      <c r="B140" s="2">
        <f t="shared" si="6"/>
        <v>38718</v>
      </c>
      <c r="C140" s="4">
        <v>89.880272000000005</v>
      </c>
      <c r="D140" s="4">
        <v>47.1</v>
      </c>
      <c r="E140" s="4">
        <v>17.5</v>
      </c>
      <c r="F140" s="4">
        <f t="shared" si="7"/>
        <v>76.493848510638301</v>
      </c>
      <c r="G140" s="4">
        <f t="shared" si="8"/>
        <v>29.3938485106383</v>
      </c>
    </row>
    <row r="141" spans="1:7">
      <c r="A141" s="2">
        <v>38754</v>
      </c>
      <c r="B141" s="2">
        <f t="shared" si="6"/>
        <v>38749</v>
      </c>
      <c r="C141" s="4">
        <v>89.734482999999997</v>
      </c>
      <c r="D141" s="4">
        <v>47.1</v>
      </c>
      <c r="E141" s="4">
        <v>17.5</v>
      </c>
      <c r="F141" s="4">
        <f t="shared" si="7"/>
        <v>76.369772765957435</v>
      </c>
      <c r="G141" s="4">
        <f t="shared" si="8"/>
        <v>29.269772765957434</v>
      </c>
    </row>
    <row r="142" spans="1:7">
      <c r="A142" s="2">
        <v>38761</v>
      </c>
      <c r="B142" s="2">
        <f t="shared" si="6"/>
        <v>38749</v>
      </c>
      <c r="C142" s="4">
        <v>89.649450000000002</v>
      </c>
      <c r="D142" s="4">
        <v>47.1</v>
      </c>
      <c r="E142" s="4">
        <v>17.5</v>
      </c>
      <c r="F142" s="4">
        <f t="shared" si="7"/>
        <v>76.297404255319151</v>
      </c>
      <c r="G142" s="4">
        <f t="shared" si="8"/>
        <v>29.19740425531915</v>
      </c>
    </row>
    <row r="143" spans="1:7">
      <c r="A143" s="2">
        <v>38768</v>
      </c>
      <c r="B143" s="2">
        <f t="shared" si="6"/>
        <v>38749</v>
      </c>
      <c r="C143" s="4">
        <v>89.596348999999989</v>
      </c>
      <c r="D143" s="4">
        <v>47.1</v>
      </c>
      <c r="E143" s="4">
        <v>17.5</v>
      </c>
      <c r="F143" s="4">
        <f t="shared" si="7"/>
        <v>76.252211914893607</v>
      </c>
      <c r="G143" s="4">
        <f t="shared" si="8"/>
        <v>29.152211914893606</v>
      </c>
    </row>
    <row r="144" spans="1:7">
      <c r="A144" s="2">
        <v>38775</v>
      </c>
      <c r="B144" s="2">
        <f t="shared" si="6"/>
        <v>38749</v>
      </c>
      <c r="C144" s="4">
        <v>89.507039000000006</v>
      </c>
      <c r="D144" s="4">
        <v>47.1</v>
      </c>
      <c r="E144" s="4">
        <v>17.5</v>
      </c>
      <c r="F144" s="4">
        <f t="shared" si="7"/>
        <v>76.176203404255318</v>
      </c>
      <c r="G144" s="4">
        <f t="shared" si="8"/>
        <v>29.076203404255317</v>
      </c>
    </row>
    <row r="145" spans="1:7">
      <c r="A145" s="2">
        <v>38782</v>
      </c>
      <c r="B145" s="2">
        <f t="shared" si="6"/>
        <v>38777</v>
      </c>
      <c r="C145" s="4">
        <v>89.369137999999992</v>
      </c>
      <c r="D145" s="4">
        <v>47.1</v>
      </c>
      <c r="E145" s="4">
        <v>17.5</v>
      </c>
      <c r="F145" s="4">
        <f t="shared" si="7"/>
        <v>76.05884085106382</v>
      </c>
      <c r="G145" s="4">
        <f t="shared" si="8"/>
        <v>28.958840851063819</v>
      </c>
    </row>
    <row r="146" spans="1:7">
      <c r="A146" s="2">
        <v>38789</v>
      </c>
      <c r="B146" s="2">
        <f t="shared" si="6"/>
        <v>38777</v>
      </c>
      <c r="C146" s="4">
        <v>89.554547999999983</v>
      </c>
      <c r="D146" s="4">
        <v>47.1</v>
      </c>
      <c r="E146" s="4">
        <v>17.5</v>
      </c>
      <c r="F146" s="4">
        <f t="shared" si="7"/>
        <v>76.21663659574466</v>
      </c>
      <c r="G146" s="4">
        <f t="shared" si="8"/>
        <v>29.116636595744659</v>
      </c>
    </row>
    <row r="147" spans="1:7">
      <c r="A147" s="2">
        <v>38796</v>
      </c>
      <c r="B147" s="2">
        <f t="shared" si="6"/>
        <v>38777</v>
      </c>
      <c r="C147" s="4">
        <v>90.191850000000002</v>
      </c>
      <c r="D147" s="4">
        <v>47.1</v>
      </c>
      <c r="E147" s="4">
        <v>17.5</v>
      </c>
      <c r="F147" s="4">
        <f t="shared" si="7"/>
        <v>76.759021276595746</v>
      </c>
      <c r="G147" s="4">
        <f t="shared" si="8"/>
        <v>29.659021276595745</v>
      </c>
    </row>
    <row r="148" spans="1:7">
      <c r="A148" s="2">
        <v>38803</v>
      </c>
      <c r="B148" s="2">
        <f t="shared" si="6"/>
        <v>38777</v>
      </c>
      <c r="C148" s="4">
        <v>91.161428571428573</v>
      </c>
      <c r="D148" s="4">
        <v>47.1</v>
      </c>
      <c r="E148" s="4">
        <v>17.5</v>
      </c>
      <c r="F148" s="4">
        <f t="shared" si="7"/>
        <v>77.584194528875372</v>
      </c>
      <c r="G148" s="4">
        <f t="shared" si="8"/>
        <v>30.484194528875371</v>
      </c>
    </row>
    <row r="149" spans="1:7">
      <c r="A149" s="2">
        <v>38810</v>
      </c>
      <c r="B149" s="2">
        <f t="shared" si="6"/>
        <v>38808</v>
      </c>
      <c r="C149" s="4">
        <v>91.78407</v>
      </c>
      <c r="D149" s="4">
        <v>47.1</v>
      </c>
      <c r="E149" s="4">
        <v>17.5</v>
      </c>
      <c r="F149" s="4">
        <f t="shared" si="7"/>
        <v>78.114102127659578</v>
      </c>
      <c r="G149" s="4">
        <f t="shared" si="8"/>
        <v>31.014102127659577</v>
      </c>
    </row>
    <row r="150" spans="1:7">
      <c r="A150" s="2">
        <v>38817</v>
      </c>
      <c r="B150" s="2">
        <f t="shared" si="6"/>
        <v>38808</v>
      </c>
      <c r="C150" s="4">
        <v>92.770263</v>
      </c>
      <c r="D150" s="4">
        <v>47.1</v>
      </c>
      <c r="E150" s="4">
        <v>17.5</v>
      </c>
      <c r="F150" s="4">
        <f t="shared" si="7"/>
        <v>78.953415319148931</v>
      </c>
      <c r="G150" s="4">
        <f t="shared" si="8"/>
        <v>31.85341531914893</v>
      </c>
    </row>
    <row r="151" spans="1:7">
      <c r="A151" s="2">
        <v>38825</v>
      </c>
      <c r="B151" s="2">
        <f t="shared" si="6"/>
        <v>38808</v>
      </c>
      <c r="C151" s="4">
        <v>94.229962</v>
      </c>
      <c r="D151" s="4">
        <v>47.1</v>
      </c>
      <c r="E151" s="4">
        <v>17.5</v>
      </c>
      <c r="F151" s="4">
        <f t="shared" si="7"/>
        <v>80.19571234042553</v>
      </c>
      <c r="G151" s="4">
        <f t="shared" si="8"/>
        <v>33.095712340425528</v>
      </c>
    </row>
    <row r="152" spans="1:7">
      <c r="A152" s="2">
        <v>38831</v>
      </c>
      <c r="B152" s="2">
        <f t="shared" si="6"/>
        <v>38808</v>
      </c>
      <c r="C152" s="4">
        <v>95.351672000000008</v>
      </c>
      <c r="D152" s="4">
        <v>47.1</v>
      </c>
      <c r="E152" s="4">
        <v>17.5</v>
      </c>
      <c r="F152" s="4">
        <f t="shared" si="7"/>
        <v>81.150359148936175</v>
      </c>
      <c r="G152" s="4">
        <f t="shared" si="8"/>
        <v>34.050359148936174</v>
      </c>
    </row>
    <row r="153" spans="1:7">
      <c r="A153" s="2">
        <v>38838</v>
      </c>
      <c r="B153" s="2">
        <f t="shared" si="6"/>
        <v>38838</v>
      </c>
      <c r="C153" s="4">
        <v>96.131447999999992</v>
      </c>
      <c r="D153" s="4">
        <v>47.1</v>
      </c>
      <c r="E153" s="4">
        <v>17.5</v>
      </c>
      <c r="F153" s="4">
        <f t="shared" si="7"/>
        <v>81.813998297872331</v>
      </c>
      <c r="G153" s="4">
        <f t="shared" si="8"/>
        <v>34.71399829787233</v>
      </c>
    </row>
    <row r="154" spans="1:7">
      <c r="A154" s="2">
        <v>38845</v>
      </c>
      <c r="B154" s="2">
        <f t="shared" si="6"/>
        <v>38838</v>
      </c>
      <c r="C154" s="4">
        <v>96.460941000000005</v>
      </c>
      <c r="D154" s="4">
        <v>47.1</v>
      </c>
      <c r="E154" s="4">
        <v>17.5</v>
      </c>
      <c r="F154" s="4">
        <f t="shared" si="7"/>
        <v>82.094417872340429</v>
      </c>
      <c r="G154" s="4">
        <f t="shared" si="8"/>
        <v>34.994417872340428</v>
      </c>
    </row>
    <row r="155" spans="1:7">
      <c r="A155" s="2">
        <v>38852</v>
      </c>
      <c r="B155" s="2">
        <f t="shared" si="6"/>
        <v>38838</v>
      </c>
      <c r="C155" s="4">
        <v>96.391477000000009</v>
      </c>
      <c r="D155" s="4">
        <v>47.1</v>
      </c>
      <c r="E155" s="4">
        <v>17.5</v>
      </c>
      <c r="F155" s="4">
        <f t="shared" si="7"/>
        <v>82.035299574468084</v>
      </c>
      <c r="G155" s="4">
        <f t="shared" si="8"/>
        <v>34.935299574468083</v>
      </c>
    </row>
    <row r="156" spans="1:7">
      <c r="A156" s="2">
        <v>38859</v>
      </c>
      <c r="B156" s="2">
        <f t="shared" si="6"/>
        <v>38838</v>
      </c>
      <c r="C156" s="4">
        <v>96.099114999999998</v>
      </c>
      <c r="D156" s="4">
        <v>47.1</v>
      </c>
      <c r="E156" s="4">
        <v>17.5</v>
      </c>
      <c r="F156" s="4">
        <f t="shared" si="7"/>
        <v>81.786480851063828</v>
      </c>
      <c r="G156" s="4">
        <f t="shared" si="8"/>
        <v>34.686480851063827</v>
      </c>
    </row>
    <row r="157" spans="1:7">
      <c r="A157" s="2">
        <v>38866</v>
      </c>
      <c r="B157" s="2">
        <f t="shared" si="6"/>
        <v>38838</v>
      </c>
      <c r="C157" s="4">
        <v>95.364540999999988</v>
      </c>
      <c r="D157" s="4">
        <v>47.1</v>
      </c>
      <c r="E157" s="4">
        <v>17.5</v>
      </c>
      <c r="F157" s="4">
        <f t="shared" si="7"/>
        <v>81.161311489361694</v>
      </c>
      <c r="G157" s="4">
        <f t="shared" si="8"/>
        <v>34.061311489361692</v>
      </c>
    </row>
    <row r="158" spans="1:7">
      <c r="A158" s="2">
        <v>38873</v>
      </c>
      <c r="B158" s="2">
        <f t="shared" si="6"/>
        <v>38869</v>
      </c>
      <c r="C158" s="4">
        <v>95.237023999999991</v>
      </c>
      <c r="D158" s="4">
        <v>47.1</v>
      </c>
      <c r="E158" s="4">
        <v>17.5</v>
      </c>
      <c r="F158" s="4">
        <f t="shared" si="7"/>
        <v>81.052786382978709</v>
      </c>
      <c r="G158" s="4">
        <f t="shared" si="8"/>
        <v>33.952786382978708</v>
      </c>
    </row>
    <row r="159" spans="1:7">
      <c r="A159" s="2">
        <v>38880</v>
      </c>
      <c r="B159" s="2">
        <f t="shared" si="6"/>
        <v>38869</v>
      </c>
      <c r="C159" s="4">
        <v>95.494850999999997</v>
      </c>
      <c r="D159" s="4">
        <v>47.1</v>
      </c>
      <c r="E159" s="4">
        <v>17.5</v>
      </c>
      <c r="F159" s="4">
        <f t="shared" si="7"/>
        <v>81.272213617021265</v>
      </c>
      <c r="G159" s="4">
        <f t="shared" si="8"/>
        <v>34.172213617021264</v>
      </c>
    </row>
    <row r="160" spans="1:7">
      <c r="A160" s="2">
        <v>38887</v>
      </c>
      <c r="B160" s="2">
        <f t="shared" si="6"/>
        <v>38869</v>
      </c>
      <c r="C160" s="4">
        <v>95.442477000000011</v>
      </c>
      <c r="D160" s="4">
        <v>47.1</v>
      </c>
      <c r="E160" s="4">
        <v>17.5</v>
      </c>
      <c r="F160" s="4">
        <f t="shared" si="7"/>
        <v>81.227640000000008</v>
      </c>
      <c r="G160" s="4">
        <f t="shared" si="8"/>
        <v>34.127640000000007</v>
      </c>
    </row>
    <row r="161" spans="1:7">
      <c r="A161" s="2">
        <v>38894</v>
      </c>
      <c r="B161" s="2">
        <f t="shared" si="6"/>
        <v>38869</v>
      </c>
      <c r="C161" s="4">
        <v>94.971827999999988</v>
      </c>
      <c r="D161" s="4">
        <v>47.1</v>
      </c>
      <c r="E161" s="4">
        <v>17.5</v>
      </c>
      <c r="F161" s="4">
        <f t="shared" si="7"/>
        <v>80.82708765957446</v>
      </c>
      <c r="G161" s="4">
        <f t="shared" si="8"/>
        <v>33.727087659574458</v>
      </c>
    </row>
    <row r="162" spans="1:7">
      <c r="A162" s="2">
        <v>38901</v>
      </c>
      <c r="B162" s="2">
        <f t="shared" si="6"/>
        <v>38899</v>
      </c>
      <c r="C162" s="4">
        <v>95.267583999999999</v>
      </c>
      <c r="D162" s="4">
        <v>47.1</v>
      </c>
      <c r="E162" s="4">
        <v>17.5</v>
      </c>
      <c r="F162" s="4">
        <f t="shared" si="7"/>
        <v>81.078794893617015</v>
      </c>
      <c r="G162" s="4">
        <f t="shared" si="8"/>
        <v>33.978794893617014</v>
      </c>
    </row>
    <row r="163" spans="1:7">
      <c r="A163" s="2">
        <v>38908</v>
      </c>
      <c r="B163" s="2">
        <f t="shared" si="6"/>
        <v>38899</v>
      </c>
      <c r="C163" s="4">
        <v>95.694568000000004</v>
      </c>
      <c r="D163" s="4">
        <v>47.1</v>
      </c>
      <c r="E163" s="4">
        <v>17.5</v>
      </c>
      <c r="F163" s="4">
        <f t="shared" si="7"/>
        <v>81.442185531914888</v>
      </c>
      <c r="G163" s="4">
        <f t="shared" si="8"/>
        <v>34.342185531914886</v>
      </c>
    </row>
    <row r="164" spans="1:7">
      <c r="A164" s="2">
        <v>38915</v>
      </c>
      <c r="B164" s="2">
        <f t="shared" si="6"/>
        <v>38899</v>
      </c>
      <c r="C164" s="4">
        <v>96.881884000000014</v>
      </c>
      <c r="D164" s="4">
        <v>47.1</v>
      </c>
      <c r="E164" s="4">
        <v>17.5</v>
      </c>
      <c r="F164" s="4">
        <f t="shared" si="7"/>
        <v>82.452667234042565</v>
      </c>
      <c r="G164" s="4">
        <f t="shared" si="8"/>
        <v>35.352667234042563</v>
      </c>
    </row>
    <row r="165" spans="1:7">
      <c r="A165" s="2">
        <v>38922</v>
      </c>
      <c r="B165" s="2">
        <f t="shared" si="6"/>
        <v>38899</v>
      </c>
      <c r="C165" s="4">
        <v>97.784588999999997</v>
      </c>
      <c r="D165" s="4">
        <v>47.1</v>
      </c>
      <c r="E165" s="4">
        <v>17.5</v>
      </c>
      <c r="F165" s="4">
        <f t="shared" si="7"/>
        <v>83.220926808510626</v>
      </c>
      <c r="G165" s="4">
        <f t="shared" si="8"/>
        <v>36.120926808510625</v>
      </c>
    </row>
    <row r="166" spans="1:7">
      <c r="A166" s="2">
        <v>38929</v>
      </c>
      <c r="B166" s="2">
        <f t="shared" si="6"/>
        <v>38899</v>
      </c>
      <c r="C166" s="4">
        <v>97.829799999999992</v>
      </c>
      <c r="D166" s="4">
        <v>47.1</v>
      </c>
      <c r="E166" s="4">
        <v>17.5</v>
      </c>
      <c r="F166" s="4">
        <f t="shared" si="7"/>
        <v>83.25940425531914</v>
      </c>
      <c r="G166" s="4">
        <f t="shared" si="8"/>
        <v>36.159404255319139</v>
      </c>
    </row>
    <row r="167" spans="1:7">
      <c r="A167" s="2">
        <v>38936</v>
      </c>
      <c r="B167" s="2">
        <f t="shared" si="6"/>
        <v>38930</v>
      </c>
      <c r="C167" s="4">
        <v>98.051664999999986</v>
      </c>
      <c r="D167" s="4">
        <v>47.1</v>
      </c>
      <c r="E167" s="4">
        <v>17.5</v>
      </c>
      <c r="F167" s="4">
        <f t="shared" si="7"/>
        <v>83.448225531914872</v>
      </c>
      <c r="G167" s="4">
        <f t="shared" si="8"/>
        <v>36.348225531914871</v>
      </c>
    </row>
    <row r="168" spans="1:7">
      <c r="A168" s="2">
        <v>38943</v>
      </c>
      <c r="B168" s="2">
        <f t="shared" si="6"/>
        <v>38930</v>
      </c>
      <c r="C168" s="4">
        <v>97.816900000000004</v>
      </c>
      <c r="D168" s="4">
        <v>47.1</v>
      </c>
      <c r="E168" s="4">
        <v>17.5</v>
      </c>
      <c r="F168" s="4">
        <f t="shared" si="7"/>
        <v>83.24842553191489</v>
      </c>
      <c r="G168" s="4">
        <f t="shared" si="8"/>
        <v>36.148425531914889</v>
      </c>
    </row>
    <row r="169" spans="1:7">
      <c r="A169" s="2">
        <v>38950</v>
      </c>
      <c r="B169" s="2">
        <f t="shared" si="6"/>
        <v>38930</v>
      </c>
      <c r="C169" s="4">
        <v>95.743277000000006</v>
      </c>
      <c r="D169" s="4">
        <v>47.1</v>
      </c>
      <c r="E169" s="4">
        <v>17.5</v>
      </c>
      <c r="F169" s="4">
        <f t="shared" si="7"/>
        <v>81.483640000000008</v>
      </c>
      <c r="G169" s="4">
        <f t="shared" si="8"/>
        <v>34.383640000000007</v>
      </c>
    </row>
    <row r="170" spans="1:7">
      <c r="A170" s="2">
        <v>38957</v>
      </c>
      <c r="B170" s="2">
        <f t="shared" si="6"/>
        <v>38930</v>
      </c>
      <c r="C170" s="4">
        <v>94.401263</v>
      </c>
      <c r="D170" s="4">
        <v>47.1</v>
      </c>
      <c r="E170" s="4">
        <v>17.5</v>
      </c>
      <c r="F170" s="4">
        <f t="shared" si="7"/>
        <v>80.341500425531919</v>
      </c>
      <c r="G170" s="4">
        <f t="shared" si="8"/>
        <v>33.241500425531918</v>
      </c>
    </row>
    <row r="171" spans="1:7">
      <c r="A171" s="2">
        <v>38964</v>
      </c>
      <c r="B171" s="2">
        <f t="shared" si="6"/>
        <v>38961</v>
      </c>
      <c r="C171" s="4">
        <v>92.880980000000008</v>
      </c>
      <c r="D171" s="4">
        <v>47.1</v>
      </c>
      <c r="E171" s="4">
        <v>17.5</v>
      </c>
      <c r="F171" s="4">
        <f t="shared" si="7"/>
        <v>79.047642553191494</v>
      </c>
      <c r="G171" s="4">
        <f t="shared" si="8"/>
        <v>31.947642553191493</v>
      </c>
    </row>
    <row r="172" spans="1:7">
      <c r="A172" s="2">
        <v>38971</v>
      </c>
      <c r="B172" s="2">
        <f t="shared" si="6"/>
        <v>38961</v>
      </c>
      <c r="C172" s="4">
        <v>91.48115</v>
      </c>
      <c r="D172" s="4">
        <v>47.1</v>
      </c>
      <c r="E172" s="4">
        <v>17.5</v>
      </c>
      <c r="F172" s="4">
        <f t="shared" si="7"/>
        <v>77.85629787234042</v>
      </c>
      <c r="G172" s="4">
        <f t="shared" si="8"/>
        <v>30.756297872340419</v>
      </c>
    </row>
    <row r="173" spans="1:7">
      <c r="A173" s="2">
        <v>38978</v>
      </c>
      <c r="B173" s="2">
        <f t="shared" si="6"/>
        <v>38961</v>
      </c>
      <c r="C173" s="4">
        <v>89.776635999999996</v>
      </c>
      <c r="D173" s="4">
        <v>47.1</v>
      </c>
      <c r="E173" s="4">
        <v>17.5</v>
      </c>
      <c r="F173" s="4">
        <f t="shared" si="7"/>
        <v>76.405647659574456</v>
      </c>
      <c r="G173" s="4">
        <f t="shared" si="8"/>
        <v>29.305647659574454</v>
      </c>
    </row>
    <row r="174" spans="1:7">
      <c r="A174" s="2">
        <v>38985</v>
      </c>
      <c r="B174" s="2">
        <f t="shared" si="6"/>
        <v>38961</v>
      </c>
      <c r="C174" s="4">
        <v>88.201453999999998</v>
      </c>
      <c r="D174" s="4">
        <v>47.1</v>
      </c>
      <c r="E174" s="4">
        <v>17.5</v>
      </c>
      <c r="F174" s="4">
        <f t="shared" si="7"/>
        <v>75.065067234042544</v>
      </c>
      <c r="G174" s="4">
        <f t="shared" si="8"/>
        <v>27.965067234042543</v>
      </c>
    </row>
    <row r="175" spans="1:7">
      <c r="A175" s="2">
        <v>38992</v>
      </c>
      <c r="B175" s="2">
        <f t="shared" si="6"/>
        <v>38991</v>
      </c>
      <c r="C175" s="4">
        <v>86.946717000000021</v>
      </c>
      <c r="D175" s="4">
        <v>47.1</v>
      </c>
      <c r="E175" s="4">
        <v>17.5</v>
      </c>
      <c r="F175" s="4">
        <f t="shared" si="7"/>
        <v>73.997205957446823</v>
      </c>
      <c r="G175" s="4">
        <f t="shared" si="8"/>
        <v>26.897205957446822</v>
      </c>
    </row>
    <row r="176" spans="1:7">
      <c r="A176" s="2">
        <v>38999</v>
      </c>
      <c r="B176" s="2">
        <f t="shared" si="6"/>
        <v>38991</v>
      </c>
      <c r="C176" s="4">
        <v>86.597413000000017</v>
      </c>
      <c r="D176" s="4">
        <v>47.1</v>
      </c>
      <c r="E176" s="4">
        <v>17.5</v>
      </c>
      <c r="F176" s="4">
        <f t="shared" si="7"/>
        <v>73.699925957446823</v>
      </c>
      <c r="G176" s="4">
        <f t="shared" si="8"/>
        <v>26.599925957446821</v>
      </c>
    </row>
    <row r="177" spans="1:7">
      <c r="A177" s="2">
        <v>39006</v>
      </c>
      <c r="B177" s="2">
        <f t="shared" si="6"/>
        <v>38991</v>
      </c>
      <c r="C177" s="4">
        <v>85.909579000000008</v>
      </c>
      <c r="D177" s="4">
        <v>47.1</v>
      </c>
      <c r="E177" s="4">
        <v>17.5</v>
      </c>
      <c r="F177" s="4">
        <f t="shared" si="7"/>
        <v>73.114535319148942</v>
      </c>
      <c r="G177" s="4">
        <f t="shared" si="8"/>
        <v>26.014535319148941</v>
      </c>
    </row>
    <row r="178" spans="1:7">
      <c r="A178" s="2">
        <v>39013</v>
      </c>
      <c r="B178" s="2">
        <f t="shared" si="6"/>
        <v>38991</v>
      </c>
      <c r="C178" s="4">
        <v>85.735876000000005</v>
      </c>
      <c r="D178" s="4">
        <v>47.1</v>
      </c>
      <c r="E178" s="4">
        <v>17.5</v>
      </c>
      <c r="F178" s="4">
        <f t="shared" si="7"/>
        <v>72.966702978723404</v>
      </c>
      <c r="G178" s="4">
        <f t="shared" si="8"/>
        <v>25.866702978723403</v>
      </c>
    </row>
    <row r="179" spans="1:7">
      <c r="A179" s="2">
        <v>39020</v>
      </c>
      <c r="B179" s="2">
        <f t="shared" si="6"/>
        <v>38991</v>
      </c>
      <c r="C179" s="4">
        <v>85.601776999999998</v>
      </c>
      <c r="D179" s="4">
        <v>47.1</v>
      </c>
      <c r="E179" s="4">
        <v>17.5</v>
      </c>
      <c r="F179" s="4">
        <f t="shared" si="7"/>
        <v>72.852576170212757</v>
      </c>
      <c r="G179" s="4">
        <f t="shared" si="8"/>
        <v>25.752576170212755</v>
      </c>
    </row>
    <row r="180" spans="1:7">
      <c r="A180" s="2">
        <v>39027</v>
      </c>
      <c r="B180" s="2">
        <f t="shared" si="6"/>
        <v>39022</v>
      </c>
      <c r="C180" s="4">
        <v>85.538726999999994</v>
      </c>
      <c r="D180" s="4">
        <v>47.1</v>
      </c>
      <c r="E180" s="4">
        <v>17.5</v>
      </c>
      <c r="F180" s="4">
        <f t="shared" si="7"/>
        <v>72.798916595744672</v>
      </c>
      <c r="G180" s="4">
        <f t="shared" si="8"/>
        <v>25.69891659574467</v>
      </c>
    </row>
    <row r="181" spans="1:7">
      <c r="A181" s="2">
        <v>39034</v>
      </c>
      <c r="B181" s="2">
        <f t="shared" si="6"/>
        <v>39022</v>
      </c>
      <c r="C181" s="4">
        <v>85.487883999999994</v>
      </c>
      <c r="D181" s="4">
        <v>47.1</v>
      </c>
      <c r="E181" s="4">
        <v>17.5</v>
      </c>
      <c r="F181" s="4">
        <f t="shared" si="7"/>
        <v>72.755645957446802</v>
      </c>
      <c r="G181" s="4">
        <f t="shared" si="8"/>
        <v>25.655645957446801</v>
      </c>
    </row>
    <row r="182" spans="1:7">
      <c r="A182" s="2">
        <v>39041</v>
      </c>
      <c r="B182" s="2">
        <f t="shared" si="6"/>
        <v>39022</v>
      </c>
      <c r="C182" s="4">
        <v>85.454279</v>
      </c>
      <c r="D182" s="4">
        <v>47.1</v>
      </c>
      <c r="E182" s="4">
        <v>17.5</v>
      </c>
      <c r="F182" s="4">
        <f t="shared" si="7"/>
        <v>72.727045957446805</v>
      </c>
      <c r="G182" s="4">
        <f t="shared" si="8"/>
        <v>25.627045957446803</v>
      </c>
    </row>
    <row r="183" spans="1:7">
      <c r="A183" s="2">
        <v>39048</v>
      </c>
      <c r="B183" s="2">
        <f t="shared" si="6"/>
        <v>39022</v>
      </c>
      <c r="C183" s="4">
        <v>85.469446000000005</v>
      </c>
      <c r="D183" s="4">
        <v>47.1</v>
      </c>
      <c r="E183" s="4">
        <v>17.5</v>
      </c>
      <c r="F183" s="4">
        <f t="shared" si="7"/>
        <v>72.739954042553194</v>
      </c>
      <c r="G183" s="4">
        <f t="shared" si="8"/>
        <v>25.639954042553192</v>
      </c>
    </row>
    <row r="184" spans="1:7">
      <c r="A184" s="2">
        <v>39055</v>
      </c>
      <c r="B184" s="2">
        <f t="shared" si="6"/>
        <v>39052</v>
      </c>
      <c r="C184" s="4">
        <v>85.464285714285694</v>
      </c>
      <c r="D184" s="4">
        <v>47.1</v>
      </c>
      <c r="E184" s="4">
        <v>17.5</v>
      </c>
      <c r="F184" s="4">
        <f t="shared" si="7"/>
        <v>72.735562310030375</v>
      </c>
      <c r="G184" s="4">
        <f t="shared" si="8"/>
        <v>25.635562310030373</v>
      </c>
    </row>
    <row r="185" spans="1:7">
      <c r="A185" s="2">
        <v>39062</v>
      </c>
      <c r="B185" s="2">
        <f t="shared" si="6"/>
        <v>39052</v>
      </c>
      <c r="C185" s="4">
        <v>87.443624999999997</v>
      </c>
      <c r="D185" s="4">
        <v>48.35</v>
      </c>
      <c r="E185" s="4">
        <v>17.5</v>
      </c>
      <c r="F185" s="4">
        <f t="shared" si="7"/>
        <v>74.420106382978716</v>
      </c>
      <c r="G185" s="4">
        <f t="shared" si="8"/>
        <v>26.070106382978715</v>
      </c>
    </row>
    <row r="186" spans="1:7">
      <c r="A186" s="2">
        <v>39069</v>
      </c>
      <c r="B186" s="2">
        <f t="shared" si="6"/>
        <v>39052</v>
      </c>
      <c r="C186" s="4">
        <v>87.695621000000003</v>
      </c>
      <c r="D186" s="4">
        <v>48.35</v>
      </c>
      <c r="E186" s="4">
        <v>17.5</v>
      </c>
      <c r="F186" s="4">
        <f t="shared" si="7"/>
        <v>74.634571063829782</v>
      </c>
      <c r="G186" s="4">
        <f t="shared" si="8"/>
        <v>26.28457106382978</v>
      </c>
    </row>
    <row r="187" spans="1:7">
      <c r="A187" s="2">
        <v>39076</v>
      </c>
      <c r="B187" s="2">
        <f t="shared" si="6"/>
        <v>39052</v>
      </c>
      <c r="C187" s="4">
        <v>87.904437000000001</v>
      </c>
      <c r="D187" s="4">
        <v>48.35</v>
      </c>
      <c r="E187" s="4">
        <v>17.5</v>
      </c>
      <c r="F187" s="4">
        <f t="shared" si="7"/>
        <v>74.812286808510635</v>
      </c>
      <c r="G187" s="4">
        <f t="shared" si="8"/>
        <v>26.462286808510633</v>
      </c>
    </row>
    <row r="188" spans="1:7">
      <c r="A188" s="2">
        <v>39083</v>
      </c>
      <c r="B188" s="2">
        <f t="shared" si="6"/>
        <v>39083</v>
      </c>
      <c r="C188" s="4">
        <v>87.85318199999999</v>
      </c>
      <c r="D188" s="4">
        <v>48.35</v>
      </c>
      <c r="E188" s="4">
        <v>17.5</v>
      </c>
      <c r="F188" s="4">
        <f t="shared" si="7"/>
        <v>74.768665531914877</v>
      </c>
      <c r="G188" s="4">
        <f t="shared" si="8"/>
        <v>26.418665531914876</v>
      </c>
    </row>
    <row r="189" spans="1:7">
      <c r="A189" s="2">
        <v>39090</v>
      </c>
      <c r="B189" s="2">
        <f t="shared" si="6"/>
        <v>39083</v>
      </c>
      <c r="C189" s="4">
        <v>87.660540999999995</v>
      </c>
      <c r="D189" s="4">
        <v>48.35</v>
      </c>
      <c r="E189" s="4">
        <v>17.5</v>
      </c>
      <c r="F189" s="4">
        <f t="shared" si="7"/>
        <v>74.604715744680846</v>
      </c>
      <c r="G189" s="4">
        <f t="shared" si="8"/>
        <v>26.254715744680844</v>
      </c>
    </row>
    <row r="190" spans="1:7">
      <c r="A190" s="2">
        <v>39097</v>
      </c>
      <c r="B190" s="2">
        <f t="shared" si="6"/>
        <v>39083</v>
      </c>
      <c r="C190" s="4">
        <v>87.095045999999996</v>
      </c>
      <c r="D190" s="4">
        <v>48.35</v>
      </c>
      <c r="E190" s="4">
        <v>17.5</v>
      </c>
      <c r="F190" s="4">
        <f t="shared" si="7"/>
        <v>74.123443404255312</v>
      </c>
      <c r="G190" s="4">
        <f t="shared" si="8"/>
        <v>25.77344340425531</v>
      </c>
    </row>
    <row r="191" spans="1:7">
      <c r="A191" s="2">
        <v>39104</v>
      </c>
      <c r="B191" s="2">
        <f t="shared" si="6"/>
        <v>39083</v>
      </c>
      <c r="C191" s="4">
        <v>86.278868000000003</v>
      </c>
      <c r="D191" s="4">
        <v>48.35</v>
      </c>
      <c r="E191" s="4">
        <v>17.5</v>
      </c>
      <c r="F191" s="4">
        <f t="shared" si="7"/>
        <v>73.428823829787234</v>
      </c>
      <c r="G191" s="4">
        <f t="shared" si="8"/>
        <v>25.078823829787233</v>
      </c>
    </row>
    <row r="192" spans="1:7">
      <c r="A192" s="2">
        <v>39111</v>
      </c>
      <c r="B192" s="2">
        <f t="shared" si="6"/>
        <v>39083</v>
      </c>
      <c r="C192" s="4">
        <v>85.65711499999999</v>
      </c>
      <c r="D192" s="4">
        <v>48.35</v>
      </c>
      <c r="E192" s="4">
        <v>17.5</v>
      </c>
      <c r="F192" s="4">
        <f t="shared" si="7"/>
        <v>72.899672340425525</v>
      </c>
      <c r="G192" s="4">
        <f t="shared" si="8"/>
        <v>24.549672340425523</v>
      </c>
    </row>
    <row r="193" spans="1:7">
      <c r="A193" s="2">
        <v>39118</v>
      </c>
      <c r="B193" s="2">
        <f t="shared" si="6"/>
        <v>39114</v>
      </c>
      <c r="C193" s="4">
        <v>85.618028999999993</v>
      </c>
      <c r="D193" s="4">
        <v>48.35</v>
      </c>
      <c r="E193" s="4">
        <v>17.5</v>
      </c>
      <c r="F193" s="4">
        <f t="shared" si="7"/>
        <v>72.866407659574463</v>
      </c>
      <c r="G193" s="4">
        <f t="shared" si="8"/>
        <v>24.516407659574462</v>
      </c>
    </row>
    <row r="194" spans="1:7">
      <c r="A194" s="2">
        <v>39125</v>
      </c>
      <c r="B194" s="2">
        <f t="shared" si="6"/>
        <v>39114</v>
      </c>
      <c r="C194" s="4">
        <v>86.122646999999986</v>
      </c>
      <c r="D194" s="4">
        <v>48.35</v>
      </c>
      <c r="E194" s="4">
        <v>17.5</v>
      </c>
      <c r="F194" s="4">
        <f t="shared" si="7"/>
        <v>73.295869787234025</v>
      </c>
      <c r="G194" s="4">
        <f t="shared" si="8"/>
        <v>24.945869787234024</v>
      </c>
    </row>
    <row r="195" spans="1:7">
      <c r="A195" s="2">
        <v>39132</v>
      </c>
      <c r="B195" s="2">
        <f t="shared" ref="B195:B258" si="9">DATE(YEAR(A195),MONTH(A195),1)</f>
        <v>39114</v>
      </c>
      <c r="C195" s="4">
        <v>86.599115999999995</v>
      </c>
      <c r="D195" s="4">
        <v>48.35</v>
      </c>
      <c r="E195" s="4">
        <v>17.5</v>
      </c>
      <c r="F195" s="4">
        <f t="shared" ref="F195:F258" si="10">C195/(E195/100+1)</f>
        <v>73.701375319148923</v>
      </c>
      <c r="G195" s="4">
        <f t="shared" ref="G195:G258" si="11">F195-D195</f>
        <v>25.351375319148922</v>
      </c>
    </row>
    <row r="196" spans="1:7">
      <c r="A196" s="2">
        <v>39139</v>
      </c>
      <c r="B196" s="2">
        <f t="shared" si="9"/>
        <v>39114</v>
      </c>
      <c r="C196" s="4">
        <v>87.066451000000001</v>
      </c>
      <c r="D196" s="4">
        <v>48.35</v>
      </c>
      <c r="E196" s="4">
        <v>17.5</v>
      </c>
      <c r="F196" s="4">
        <f t="shared" si="10"/>
        <v>74.099107234042549</v>
      </c>
      <c r="G196" s="4">
        <f t="shared" si="11"/>
        <v>25.749107234042548</v>
      </c>
    </row>
    <row r="197" spans="1:7">
      <c r="A197" s="2">
        <v>39146</v>
      </c>
      <c r="B197" s="2">
        <f t="shared" si="9"/>
        <v>39142</v>
      </c>
      <c r="C197" s="4">
        <v>87.74497199999999</v>
      </c>
      <c r="D197" s="4">
        <v>48.35</v>
      </c>
      <c r="E197" s="4">
        <v>17.5</v>
      </c>
      <c r="F197" s="4">
        <f t="shared" si="10"/>
        <v>74.6765719148936</v>
      </c>
      <c r="G197" s="4">
        <f t="shared" si="11"/>
        <v>26.326571914893599</v>
      </c>
    </row>
    <row r="198" spans="1:7">
      <c r="A198" s="2">
        <v>39153</v>
      </c>
      <c r="B198" s="2">
        <f t="shared" si="9"/>
        <v>39142</v>
      </c>
      <c r="C198" s="4">
        <v>88.479731999999998</v>
      </c>
      <c r="D198" s="4">
        <v>48.35</v>
      </c>
      <c r="E198" s="4">
        <v>17.5</v>
      </c>
      <c r="F198" s="4">
        <f t="shared" si="10"/>
        <v>75.301899574468081</v>
      </c>
      <c r="G198" s="4">
        <f t="shared" si="11"/>
        <v>26.951899574468079</v>
      </c>
    </row>
    <row r="199" spans="1:7">
      <c r="A199" s="2">
        <v>39160</v>
      </c>
      <c r="B199" s="2">
        <f t="shared" si="9"/>
        <v>39142</v>
      </c>
      <c r="C199" s="4">
        <v>88.934463000000008</v>
      </c>
      <c r="D199" s="4">
        <v>48.35</v>
      </c>
      <c r="E199" s="4">
        <v>17.5</v>
      </c>
      <c r="F199" s="4">
        <f t="shared" si="10"/>
        <v>75.688904680851067</v>
      </c>
      <c r="G199" s="4">
        <f t="shared" si="11"/>
        <v>27.338904680851066</v>
      </c>
    </row>
    <row r="200" spans="1:7">
      <c r="A200" s="2">
        <v>39167</v>
      </c>
      <c r="B200" s="2">
        <f t="shared" si="9"/>
        <v>39142</v>
      </c>
      <c r="C200" s="4">
        <v>89.319930999999997</v>
      </c>
      <c r="D200" s="4">
        <v>48.35</v>
      </c>
      <c r="E200" s="4">
        <v>17.5</v>
      </c>
      <c r="F200" s="4">
        <f t="shared" si="10"/>
        <v>76.01696255319149</v>
      </c>
      <c r="G200" s="4">
        <f t="shared" si="11"/>
        <v>27.666962553191489</v>
      </c>
    </row>
    <row r="201" spans="1:7">
      <c r="A201" s="2">
        <v>39174</v>
      </c>
      <c r="B201" s="2">
        <f t="shared" si="9"/>
        <v>39173</v>
      </c>
      <c r="C201" s="4">
        <v>90.471061000000006</v>
      </c>
      <c r="D201" s="4">
        <v>48.35</v>
      </c>
      <c r="E201" s="4">
        <v>17.5</v>
      </c>
      <c r="F201" s="4">
        <f t="shared" si="10"/>
        <v>76.996647659574464</v>
      </c>
      <c r="G201" s="4">
        <f t="shared" si="11"/>
        <v>28.646647659574462</v>
      </c>
    </row>
    <row r="202" spans="1:7">
      <c r="A202" s="2">
        <v>39182</v>
      </c>
      <c r="B202" s="2">
        <f t="shared" si="9"/>
        <v>39173</v>
      </c>
      <c r="C202" s="4">
        <v>91.176439999999999</v>
      </c>
      <c r="D202" s="4">
        <v>48.35</v>
      </c>
      <c r="E202" s="4">
        <v>17.5</v>
      </c>
      <c r="F202" s="4">
        <f t="shared" si="10"/>
        <v>77.596970212765953</v>
      </c>
      <c r="G202" s="4">
        <f t="shared" si="11"/>
        <v>29.246970212765952</v>
      </c>
    </row>
    <row r="203" spans="1:7">
      <c r="A203" s="2">
        <v>39188</v>
      </c>
      <c r="B203" s="2">
        <f t="shared" si="9"/>
        <v>39173</v>
      </c>
      <c r="C203" s="4">
        <v>91.994012000000012</v>
      </c>
      <c r="D203" s="4">
        <v>48.35</v>
      </c>
      <c r="E203" s="4">
        <v>17.5</v>
      </c>
      <c r="F203" s="4">
        <f t="shared" si="10"/>
        <v>78.292776170212775</v>
      </c>
      <c r="G203" s="4">
        <f t="shared" si="11"/>
        <v>29.942776170212774</v>
      </c>
    </row>
    <row r="204" spans="1:7">
      <c r="A204" s="2">
        <v>39195</v>
      </c>
      <c r="B204" s="2">
        <f t="shared" si="9"/>
        <v>39173</v>
      </c>
      <c r="C204" s="4">
        <v>92.933350000000004</v>
      </c>
      <c r="D204" s="4">
        <v>48.35</v>
      </c>
      <c r="E204" s="4">
        <v>17.5</v>
      </c>
      <c r="F204" s="4">
        <f t="shared" si="10"/>
        <v>79.092212765957441</v>
      </c>
      <c r="G204" s="4">
        <f t="shared" si="11"/>
        <v>30.74221276595744</v>
      </c>
    </row>
    <row r="205" spans="1:7">
      <c r="A205" s="2">
        <v>39202</v>
      </c>
      <c r="B205" s="2">
        <f t="shared" si="9"/>
        <v>39173</v>
      </c>
      <c r="C205" s="4">
        <v>93.453507999999985</v>
      </c>
      <c r="D205" s="4">
        <v>48.35</v>
      </c>
      <c r="E205" s="4">
        <v>17.5</v>
      </c>
      <c r="F205" s="4">
        <f t="shared" si="10"/>
        <v>79.534900425531902</v>
      </c>
      <c r="G205" s="4">
        <f t="shared" si="11"/>
        <v>31.1849004255319</v>
      </c>
    </row>
    <row r="206" spans="1:7">
      <c r="A206" s="2">
        <v>39209</v>
      </c>
      <c r="B206" s="2">
        <f t="shared" si="9"/>
        <v>39203</v>
      </c>
      <c r="C206" s="4">
        <v>94.426373999999981</v>
      </c>
      <c r="D206" s="4">
        <v>48.35</v>
      </c>
      <c r="E206" s="4">
        <v>17.5</v>
      </c>
      <c r="F206" s="4">
        <f t="shared" si="10"/>
        <v>80.36287148936168</v>
      </c>
      <c r="G206" s="4">
        <f t="shared" si="11"/>
        <v>32.012871489361679</v>
      </c>
    </row>
    <row r="207" spans="1:7">
      <c r="A207" s="2">
        <v>39216</v>
      </c>
      <c r="B207" s="2">
        <f t="shared" si="9"/>
        <v>39203</v>
      </c>
      <c r="C207" s="4">
        <v>95.071353999999999</v>
      </c>
      <c r="D207" s="4">
        <v>48.35</v>
      </c>
      <c r="E207" s="4">
        <v>17.5</v>
      </c>
      <c r="F207" s="4">
        <f t="shared" si="10"/>
        <v>80.911790638297873</v>
      </c>
      <c r="G207" s="4">
        <f t="shared" si="11"/>
        <v>32.561790638297872</v>
      </c>
    </row>
    <row r="208" spans="1:7">
      <c r="A208" s="2">
        <v>39223</v>
      </c>
      <c r="B208" s="2">
        <f t="shared" si="9"/>
        <v>39203</v>
      </c>
      <c r="C208" s="4">
        <v>95.705787000000001</v>
      </c>
      <c r="D208" s="4">
        <v>48.35</v>
      </c>
      <c r="E208" s="4">
        <v>17.5</v>
      </c>
      <c r="F208" s="4">
        <f t="shared" si="10"/>
        <v>81.451733617021276</v>
      </c>
      <c r="G208" s="4">
        <f t="shared" si="11"/>
        <v>33.101733617021274</v>
      </c>
    </row>
    <row r="209" spans="1:7">
      <c r="A209" s="2">
        <v>39230</v>
      </c>
      <c r="B209" s="2">
        <f t="shared" si="9"/>
        <v>39203</v>
      </c>
      <c r="C209" s="4">
        <v>96.162215999999987</v>
      </c>
      <c r="D209" s="4">
        <v>48.35</v>
      </c>
      <c r="E209" s="4">
        <v>17.5</v>
      </c>
      <c r="F209" s="4">
        <f t="shared" si="10"/>
        <v>81.840183829787222</v>
      </c>
      <c r="G209" s="4">
        <f t="shared" si="11"/>
        <v>33.49018382978722</v>
      </c>
    </row>
    <row r="210" spans="1:7">
      <c r="A210" s="2">
        <v>39237</v>
      </c>
      <c r="B210" s="2">
        <f t="shared" si="9"/>
        <v>39234</v>
      </c>
      <c r="C210" s="4">
        <v>96.512986999999995</v>
      </c>
      <c r="D210" s="4">
        <v>48.35</v>
      </c>
      <c r="E210" s="4">
        <v>17.5</v>
      </c>
      <c r="F210" s="4">
        <f t="shared" si="10"/>
        <v>82.138712340425528</v>
      </c>
      <c r="G210" s="4">
        <f t="shared" si="11"/>
        <v>33.788712340425526</v>
      </c>
    </row>
    <row r="211" spans="1:7">
      <c r="A211" s="2">
        <v>39244</v>
      </c>
      <c r="B211" s="2">
        <f t="shared" si="9"/>
        <v>39234</v>
      </c>
      <c r="C211" s="4">
        <v>96.613450999999998</v>
      </c>
      <c r="D211" s="4">
        <v>48.35</v>
      </c>
      <c r="E211" s="4">
        <v>17.5</v>
      </c>
      <c r="F211" s="4">
        <f t="shared" si="10"/>
        <v>82.224213617021277</v>
      </c>
      <c r="G211" s="4">
        <f t="shared" si="11"/>
        <v>33.874213617021276</v>
      </c>
    </row>
    <row r="212" spans="1:7">
      <c r="A212" s="2">
        <v>39251</v>
      </c>
      <c r="B212" s="2">
        <f t="shared" si="9"/>
        <v>39234</v>
      </c>
      <c r="C212" s="4">
        <v>96.559406999999993</v>
      </c>
      <c r="D212" s="4">
        <v>48.35</v>
      </c>
      <c r="E212" s="4">
        <v>17.5</v>
      </c>
      <c r="F212" s="4">
        <f t="shared" si="10"/>
        <v>82.178218723404242</v>
      </c>
      <c r="G212" s="4">
        <f t="shared" si="11"/>
        <v>33.828218723404241</v>
      </c>
    </row>
    <row r="213" spans="1:7">
      <c r="A213" s="2">
        <v>39258</v>
      </c>
      <c r="B213" s="2">
        <f t="shared" si="9"/>
        <v>39234</v>
      </c>
      <c r="C213" s="4">
        <v>96.542167000000006</v>
      </c>
      <c r="D213" s="4">
        <v>48.35</v>
      </c>
      <c r="E213" s="4">
        <v>17.5</v>
      </c>
      <c r="F213" s="4">
        <f t="shared" si="10"/>
        <v>82.163546382978723</v>
      </c>
      <c r="G213" s="4">
        <f t="shared" si="11"/>
        <v>33.813546382978721</v>
      </c>
    </row>
    <row r="214" spans="1:7">
      <c r="A214" s="2">
        <v>39265</v>
      </c>
      <c r="B214" s="2">
        <f t="shared" si="9"/>
        <v>39264</v>
      </c>
      <c r="C214" s="4">
        <v>96.358249999999998</v>
      </c>
      <c r="D214" s="4">
        <v>48.35</v>
      </c>
      <c r="E214" s="4">
        <v>17.5</v>
      </c>
      <c r="F214" s="4">
        <f t="shared" si="10"/>
        <v>82.007021276595736</v>
      </c>
      <c r="G214" s="4">
        <f t="shared" si="11"/>
        <v>33.657021276595735</v>
      </c>
    </row>
    <row r="215" spans="1:7">
      <c r="A215" s="2">
        <v>39272</v>
      </c>
      <c r="B215" s="2">
        <f t="shared" si="9"/>
        <v>39264</v>
      </c>
      <c r="C215" s="4">
        <v>96.196229999999986</v>
      </c>
      <c r="D215" s="4">
        <v>48.35</v>
      </c>
      <c r="E215" s="4">
        <v>17.5</v>
      </c>
      <c r="F215" s="4">
        <f t="shared" si="10"/>
        <v>81.8691319148936</v>
      </c>
      <c r="G215" s="4">
        <f t="shared" si="11"/>
        <v>33.519131914893599</v>
      </c>
    </row>
    <row r="216" spans="1:7">
      <c r="A216" s="2">
        <v>39279</v>
      </c>
      <c r="B216" s="2">
        <f t="shared" si="9"/>
        <v>39264</v>
      </c>
      <c r="C216" s="4">
        <v>96.20974600000001</v>
      </c>
      <c r="D216" s="4">
        <v>48.35</v>
      </c>
      <c r="E216" s="4">
        <v>17.5</v>
      </c>
      <c r="F216" s="4">
        <f t="shared" si="10"/>
        <v>81.880634893617028</v>
      </c>
      <c r="G216" s="4">
        <f t="shared" si="11"/>
        <v>33.530634893617027</v>
      </c>
    </row>
    <row r="217" spans="1:7">
      <c r="A217" s="2">
        <v>39286</v>
      </c>
      <c r="B217" s="2">
        <f t="shared" si="9"/>
        <v>39264</v>
      </c>
      <c r="C217" s="4">
        <v>96.232653999999997</v>
      </c>
      <c r="D217" s="4">
        <v>48.35</v>
      </c>
      <c r="E217" s="4">
        <v>17.5</v>
      </c>
      <c r="F217" s="4">
        <f t="shared" si="10"/>
        <v>81.900131063829775</v>
      </c>
      <c r="G217" s="4">
        <f t="shared" si="11"/>
        <v>33.550131063829774</v>
      </c>
    </row>
    <row r="218" spans="1:7">
      <c r="A218" s="2">
        <v>39293</v>
      </c>
      <c r="B218" s="2">
        <f t="shared" si="9"/>
        <v>39264</v>
      </c>
      <c r="C218" s="4">
        <v>96.196604999999991</v>
      </c>
      <c r="D218" s="4">
        <v>48.35</v>
      </c>
      <c r="E218" s="4">
        <v>17.5</v>
      </c>
      <c r="F218" s="4">
        <f t="shared" si="10"/>
        <v>81.869451063829771</v>
      </c>
      <c r="G218" s="4">
        <f t="shared" si="11"/>
        <v>33.51945106382977</v>
      </c>
    </row>
    <row r="219" spans="1:7">
      <c r="A219" s="2">
        <v>39300</v>
      </c>
      <c r="B219" s="2">
        <f t="shared" si="9"/>
        <v>39295</v>
      </c>
      <c r="C219" s="4">
        <v>96.147015999999994</v>
      </c>
      <c r="D219" s="4">
        <v>48.35</v>
      </c>
      <c r="E219" s="4">
        <v>17.5</v>
      </c>
      <c r="F219" s="4">
        <f t="shared" si="10"/>
        <v>81.827247659574454</v>
      </c>
      <c r="G219" s="4">
        <f t="shared" si="11"/>
        <v>33.477247659574452</v>
      </c>
    </row>
    <row r="220" spans="1:7">
      <c r="A220" s="2">
        <v>39307</v>
      </c>
      <c r="B220" s="2">
        <f t="shared" si="9"/>
        <v>39295</v>
      </c>
      <c r="C220" s="4">
        <v>95.999734999999987</v>
      </c>
      <c r="D220" s="4">
        <v>48.35</v>
      </c>
      <c r="E220" s="4">
        <v>17.5</v>
      </c>
      <c r="F220" s="4">
        <f t="shared" si="10"/>
        <v>81.701902127659565</v>
      </c>
      <c r="G220" s="4">
        <f t="shared" si="11"/>
        <v>33.351902127659564</v>
      </c>
    </row>
    <row r="221" spans="1:7">
      <c r="A221" s="2">
        <v>39314</v>
      </c>
      <c r="B221" s="2">
        <f t="shared" si="9"/>
        <v>39295</v>
      </c>
      <c r="C221" s="4">
        <v>95.306029000000009</v>
      </c>
      <c r="D221" s="4">
        <v>48.35</v>
      </c>
      <c r="E221" s="4">
        <v>17.5</v>
      </c>
      <c r="F221" s="4">
        <f t="shared" si="10"/>
        <v>81.111514042553196</v>
      </c>
      <c r="G221" s="4">
        <f t="shared" si="11"/>
        <v>32.761514042553195</v>
      </c>
    </row>
    <row r="222" spans="1:7">
      <c r="A222" s="2">
        <v>39321</v>
      </c>
      <c r="B222" s="2">
        <f t="shared" si="9"/>
        <v>39295</v>
      </c>
      <c r="C222" s="4">
        <v>95.002753999999982</v>
      </c>
      <c r="D222" s="4">
        <v>48.35</v>
      </c>
      <c r="E222" s="4">
        <v>17.5</v>
      </c>
      <c r="F222" s="4">
        <f t="shared" si="10"/>
        <v>80.853407659574444</v>
      </c>
      <c r="G222" s="4">
        <f t="shared" si="11"/>
        <v>32.503407659574442</v>
      </c>
    </row>
    <row r="223" spans="1:7">
      <c r="A223" s="2">
        <v>39328</v>
      </c>
      <c r="B223" s="2">
        <f t="shared" si="9"/>
        <v>39326</v>
      </c>
      <c r="C223" s="4">
        <v>94.80359</v>
      </c>
      <c r="D223" s="4">
        <v>48.35</v>
      </c>
      <c r="E223" s="4">
        <v>17.5</v>
      </c>
      <c r="F223" s="4">
        <f t="shared" si="10"/>
        <v>80.683906382978719</v>
      </c>
      <c r="G223" s="4">
        <f t="shared" si="11"/>
        <v>32.333906382978718</v>
      </c>
    </row>
    <row r="224" spans="1:7">
      <c r="A224" s="2">
        <v>39335</v>
      </c>
      <c r="B224" s="2">
        <f t="shared" si="9"/>
        <v>39326</v>
      </c>
      <c r="C224" s="4">
        <v>94.634482999999989</v>
      </c>
      <c r="D224" s="4">
        <v>48.35</v>
      </c>
      <c r="E224" s="4">
        <v>17.5</v>
      </c>
      <c r="F224" s="4">
        <f t="shared" si="10"/>
        <v>80.53998553191488</v>
      </c>
      <c r="G224" s="4">
        <f t="shared" si="11"/>
        <v>32.189985531914878</v>
      </c>
    </row>
    <row r="225" spans="1:7">
      <c r="A225" s="2">
        <v>39342</v>
      </c>
      <c r="B225" s="2">
        <f t="shared" si="9"/>
        <v>39326</v>
      </c>
      <c r="C225" s="4">
        <v>94.653323</v>
      </c>
      <c r="D225" s="4">
        <v>48.35</v>
      </c>
      <c r="E225" s="4">
        <v>17.5</v>
      </c>
      <c r="F225" s="4">
        <f t="shared" si="10"/>
        <v>80.556019574468081</v>
      </c>
      <c r="G225" s="4">
        <f t="shared" si="11"/>
        <v>32.20601957446808</v>
      </c>
    </row>
    <row r="226" spans="1:7">
      <c r="A226" s="2">
        <v>39349</v>
      </c>
      <c r="B226" s="2">
        <f t="shared" si="9"/>
        <v>39326</v>
      </c>
      <c r="C226" s="4">
        <v>94.912046000000004</v>
      </c>
      <c r="D226" s="4">
        <v>48.35</v>
      </c>
      <c r="E226" s="4">
        <v>17.5</v>
      </c>
      <c r="F226" s="4">
        <f t="shared" si="10"/>
        <v>80.776209361702129</v>
      </c>
      <c r="G226" s="4">
        <f t="shared" si="11"/>
        <v>32.426209361702128</v>
      </c>
    </row>
    <row r="227" spans="1:7">
      <c r="A227" s="2">
        <v>39356</v>
      </c>
      <c r="B227" s="2">
        <f t="shared" si="9"/>
        <v>39356</v>
      </c>
      <c r="C227" s="4">
        <v>96.393332999999998</v>
      </c>
      <c r="D227" s="4">
        <v>50.35</v>
      </c>
      <c r="E227" s="4">
        <v>17.5</v>
      </c>
      <c r="F227" s="4">
        <f t="shared" si="10"/>
        <v>82.036879148936166</v>
      </c>
      <c r="G227" s="4">
        <f t="shared" si="11"/>
        <v>31.686879148936164</v>
      </c>
    </row>
    <row r="228" spans="1:7">
      <c r="A228" s="2">
        <v>39363</v>
      </c>
      <c r="B228" s="2">
        <f t="shared" si="9"/>
        <v>39356</v>
      </c>
      <c r="C228" s="4">
        <v>97.138126999999997</v>
      </c>
      <c r="D228" s="4">
        <v>50.35</v>
      </c>
      <c r="E228" s="4">
        <v>17.5</v>
      </c>
      <c r="F228" s="4">
        <f t="shared" si="10"/>
        <v>82.67074638297872</v>
      </c>
      <c r="G228" s="4">
        <f t="shared" si="11"/>
        <v>32.320746382978719</v>
      </c>
    </row>
    <row r="229" spans="1:7">
      <c r="A229" s="2">
        <v>39370</v>
      </c>
      <c r="B229" s="2">
        <f t="shared" si="9"/>
        <v>39356</v>
      </c>
      <c r="C229" s="4">
        <v>97.192101000000008</v>
      </c>
      <c r="D229" s="4">
        <v>50.35</v>
      </c>
      <c r="E229" s="4">
        <v>17.5</v>
      </c>
      <c r="F229" s="4">
        <f t="shared" si="10"/>
        <v>82.716681702127659</v>
      </c>
      <c r="G229" s="4">
        <f t="shared" si="11"/>
        <v>32.366681702127657</v>
      </c>
    </row>
    <row r="230" spans="1:7">
      <c r="A230" s="2">
        <v>39377</v>
      </c>
      <c r="B230" s="2">
        <f t="shared" si="9"/>
        <v>39356</v>
      </c>
      <c r="C230" s="4">
        <v>97.805838999999992</v>
      </c>
      <c r="D230" s="4">
        <v>50.35</v>
      </c>
      <c r="E230" s="4">
        <v>17.5</v>
      </c>
      <c r="F230" s="4">
        <f t="shared" si="10"/>
        <v>83.239011914893609</v>
      </c>
      <c r="G230" s="4">
        <f t="shared" si="11"/>
        <v>32.889011914893608</v>
      </c>
    </row>
    <row r="231" spans="1:7">
      <c r="A231" s="2">
        <v>39384</v>
      </c>
      <c r="B231" s="2">
        <f t="shared" si="9"/>
        <v>39356</v>
      </c>
      <c r="C231" s="4">
        <v>98.263275999999991</v>
      </c>
      <c r="D231" s="4">
        <v>50.35</v>
      </c>
      <c r="E231" s="4">
        <v>17.5</v>
      </c>
      <c r="F231" s="4">
        <f t="shared" si="10"/>
        <v>83.628319999999988</v>
      </c>
      <c r="G231" s="4">
        <f t="shared" si="11"/>
        <v>33.278319999999987</v>
      </c>
    </row>
    <row r="232" spans="1:7">
      <c r="A232" s="2">
        <v>39391</v>
      </c>
      <c r="B232" s="2">
        <f t="shared" si="9"/>
        <v>39387</v>
      </c>
      <c r="C232" s="4">
        <v>99.364923999999988</v>
      </c>
      <c r="D232" s="4">
        <v>50.35</v>
      </c>
      <c r="E232" s="4">
        <v>17.5</v>
      </c>
      <c r="F232" s="4">
        <f t="shared" si="10"/>
        <v>84.565892765957429</v>
      </c>
      <c r="G232" s="4">
        <f t="shared" si="11"/>
        <v>34.215892765957427</v>
      </c>
    </row>
    <row r="233" spans="1:7">
      <c r="A233" s="2">
        <v>39398</v>
      </c>
      <c r="B233" s="2">
        <f t="shared" si="9"/>
        <v>39387</v>
      </c>
      <c r="C233" s="4">
        <v>100.74229299999999</v>
      </c>
      <c r="D233" s="4">
        <v>50.35</v>
      </c>
      <c r="E233" s="4">
        <v>17.5</v>
      </c>
      <c r="F233" s="4">
        <f t="shared" si="10"/>
        <v>85.738121702127643</v>
      </c>
      <c r="G233" s="4">
        <f t="shared" si="11"/>
        <v>35.388121702127641</v>
      </c>
    </row>
    <row r="234" spans="1:7">
      <c r="A234" s="2">
        <v>39405</v>
      </c>
      <c r="B234" s="2">
        <f t="shared" si="9"/>
        <v>39387</v>
      </c>
      <c r="C234" s="4">
        <v>101.46819400000001</v>
      </c>
      <c r="D234" s="4">
        <v>50.35</v>
      </c>
      <c r="E234" s="4">
        <v>17.5</v>
      </c>
      <c r="F234" s="4">
        <f t="shared" si="10"/>
        <v>86.355909787234054</v>
      </c>
      <c r="G234" s="4">
        <f t="shared" si="11"/>
        <v>36.005909787234053</v>
      </c>
    </row>
    <row r="235" spans="1:7">
      <c r="A235" s="2">
        <v>39412</v>
      </c>
      <c r="B235" s="2">
        <f t="shared" si="9"/>
        <v>39387</v>
      </c>
      <c r="C235" s="4">
        <v>102.12973599999999</v>
      </c>
      <c r="D235" s="4">
        <v>50.35</v>
      </c>
      <c r="E235" s="4">
        <v>17.5</v>
      </c>
      <c r="F235" s="4">
        <f t="shared" si="10"/>
        <v>86.918924255319141</v>
      </c>
      <c r="G235" s="4">
        <f t="shared" si="11"/>
        <v>36.568924255319139</v>
      </c>
    </row>
    <row r="236" spans="1:7">
      <c r="A236" s="2">
        <v>39419</v>
      </c>
      <c r="B236" s="2">
        <f t="shared" si="9"/>
        <v>39417</v>
      </c>
      <c r="C236" s="4">
        <v>102.58212699999999</v>
      </c>
      <c r="D236" s="4">
        <v>50.35</v>
      </c>
      <c r="E236" s="4">
        <v>17.5</v>
      </c>
      <c r="F236" s="4">
        <f t="shared" si="10"/>
        <v>87.303937872340413</v>
      </c>
      <c r="G236" s="4">
        <f t="shared" si="11"/>
        <v>36.953937872340411</v>
      </c>
    </row>
    <row r="237" spans="1:7">
      <c r="A237" s="2">
        <v>39426</v>
      </c>
      <c r="B237" s="2">
        <f t="shared" si="9"/>
        <v>39417</v>
      </c>
      <c r="C237" s="4">
        <v>102.66679999999999</v>
      </c>
      <c r="D237" s="4">
        <v>50.35</v>
      </c>
      <c r="E237" s="4">
        <v>17.5</v>
      </c>
      <c r="F237" s="4">
        <f t="shared" si="10"/>
        <v>87.375999999999991</v>
      </c>
      <c r="G237" s="4">
        <f t="shared" si="11"/>
        <v>37.025999999999989</v>
      </c>
    </row>
    <row r="238" spans="1:7">
      <c r="A238" s="2">
        <v>39433</v>
      </c>
      <c r="B238" s="2">
        <f t="shared" si="9"/>
        <v>39417</v>
      </c>
      <c r="C238" s="4">
        <v>102.599261</v>
      </c>
      <c r="D238" s="4">
        <v>50.35</v>
      </c>
      <c r="E238" s="4">
        <v>17.5</v>
      </c>
      <c r="F238" s="4">
        <f t="shared" si="10"/>
        <v>87.318519999999992</v>
      </c>
      <c r="G238" s="4">
        <f t="shared" si="11"/>
        <v>36.968519999999991</v>
      </c>
    </row>
    <row r="239" spans="1:7">
      <c r="A239" s="2">
        <v>39440</v>
      </c>
      <c r="B239" s="2">
        <f t="shared" si="9"/>
        <v>39417</v>
      </c>
      <c r="C239" s="4">
        <v>102.526972</v>
      </c>
      <c r="D239" s="4">
        <v>50.35</v>
      </c>
      <c r="E239" s="4">
        <v>17.5</v>
      </c>
      <c r="F239" s="4">
        <f t="shared" si="10"/>
        <v>87.256997446808512</v>
      </c>
      <c r="G239" s="4">
        <f t="shared" si="11"/>
        <v>36.906997446808511</v>
      </c>
    </row>
    <row r="240" spans="1:7">
      <c r="A240" s="2">
        <v>39447</v>
      </c>
      <c r="B240" s="2">
        <f t="shared" si="9"/>
        <v>39417</v>
      </c>
      <c r="C240" s="4">
        <v>102.662329</v>
      </c>
      <c r="D240" s="4">
        <v>50.35</v>
      </c>
      <c r="E240" s="4">
        <v>17.5</v>
      </c>
      <c r="F240" s="4">
        <f t="shared" si="10"/>
        <v>87.372194893617021</v>
      </c>
      <c r="G240" s="4">
        <f t="shared" si="11"/>
        <v>37.022194893617019</v>
      </c>
    </row>
    <row r="241" spans="1:7">
      <c r="A241" s="2">
        <v>39454</v>
      </c>
      <c r="B241" s="2">
        <f t="shared" si="9"/>
        <v>39448</v>
      </c>
      <c r="C241" s="4">
        <v>103.370474</v>
      </c>
      <c r="D241" s="4">
        <v>50.35</v>
      </c>
      <c r="E241" s="4">
        <v>17.5</v>
      </c>
      <c r="F241" s="4">
        <f t="shared" si="10"/>
        <v>87.974871489361703</v>
      </c>
      <c r="G241" s="4">
        <f t="shared" si="11"/>
        <v>37.624871489361702</v>
      </c>
    </row>
    <row r="242" spans="1:7">
      <c r="A242" s="2">
        <v>39461</v>
      </c>
      <c r="B242" s="2">
        <f t="shared" si="9"/>
        <v>39448</v>
      </c>
      <c r="C242" s="4">
        <v>103.82266499999999</v>
      </c>
      <c r="D242" s="4">
        <v>50.35</v>
      </c>
      <c r="E242" s="4">
        <v>17.5</v>
      </c>
      <c r="F242" s="4">
        <f t="shared" si="10"/>
        <v>88.35971489361701</v>
      </c>
      <c r="G242" s="4">
        <f t="shared" si="11"/>
        <v>38.009714893617009</v>
      </c>
    </row>
    <row r="243" spans="1:7">
      <c r="A243" s="2">
        <v>39468</v>
      </c>
      <c r="B243" s="2">
        <f t="shared" si="9"/>
        <v>39448</v>
      </c>
      <c r="C243" s="4">
        <v>104.22351599999999</v>
      </c>
      <c r="D243" s="4">
        <v>50.35</v>
      </c>
      <c r="E243" s="4">
        <v>17.5</v>
      </c>
      <c r="F243" s="4">
        <f t="shared" si="10"/>
        <v>88.700864680851055</v>
      </c>
      <c r="G243" s="4">
        <f t="shared" si="11"/>
        <v>38.350864680851053</v>
      </c>
    </row>
    <row r="244" spans="1:7">
      <c r="A244" s="2">
        <v>39475</v>
      </c>
      <c r="B244" s="2">
        <f t="shared" si="9"/>
        <v>39448</v>
      </c>
      <c r="C244" s="4">
        <v>104.22473800000002</v>
      </c>
      <c r="D244" s="4">
        <v>50.35</v>
      </c>
      <c r="E244" s="4">
        <v>17.5</v>
      </c>
      <c r="F244" s="4">
        <f t="shared" si="10"/>
        <v>88.701904680851072</v>
      </c>
      <c r="G244" s="4">
        <f t="shared" si="11"/>
        <v>38.351904680851071</v>
      </c>
    </row>
    <row r="245" spans="1:7">
      <c r="A245" s="2">
        <v>39482</v>
      </c>
      <c r="B245" s="2">
        <f t="shared" si="9"/>
        <v>39479</v>
      </c>
      <c r="C245" s="4">
        <v>104.02678699999998</v>
      </c>
      <c r="D245" s="4">
        <v>50.35</v>
      </c>
      <c r="E245" s="4">
        <v>17.5</v>
      </c>
      <c r="F245" s="4">
        <f t="shared" si="10"/>
        <v>88.53343574468083</v>
      </c>
      <c r="G245" s="4">
        <f t="shared" si="11"/>
        <v>38.183435744680828</v>
      </c>
    </row>
    <row r="246" spans="1:7">
      <c r="A246" s="2">
        <v>39489</v>
      </c>
      <c r="B246" s="2">
        <f t="shared" si="9"/>
        <v>39479</v>
      </c>
      <c r="C246" s="4">
        <v>103.67020199999999</v>
      </c>
      <c r="D246" s="4">
        <v>50.35</v>
      </c>
      <c r="E246" s="4">
        <v>17.5</v>
      </c>
      <c r="F246" s="4">
        <f t="shared" si="10"/>
        <v>88.22995914893616</v>
      </c>
      <c r="G246" s="4">
        <f t="shared" si="11"/>
        <v>37.879959148936159</v>
      </c>
    </row>
    <row r="247" spans="1:7">
      <c r="A247" s="2">
        <v>39496</v>
      </c>
      <c r="B247" s="2">
        <f t="shared" si="9"/>
        <v>39479</v>
      </c>
      <c r="C247" s="4">
        <v>103.695297</v>
      </c>
      <c r="D247" s="4">
        <v>50.35</v>
      </c>
      <c r="E247" s="4">
        <v>17.5</v>
      </c>
      <c r="F247" s="4">
        <f t="shared" si="10"/>
        <v>88.251316595744669</v>
      </c>
      <c r="G247" s="4">
        <f t="shared" si="11"/>
        <v>37.901316595744667</v>
      </c>
    </row>
    <row r="248" spans="1:7">
      <c r="A248" s="2">
        <v>39503</v>
      </c>
      <c r="B248" s="2">
        <f t="shared" si="9"/>
        <v>39479</v>
      </c>
      <c r="C248" s="4">
        <v>104.648274</v>
      </c>
      <c r="D248" s="4">
        <v>50.35</v>
      </c>
      <c r="E248" s="4">
        <v>17.5</v>
      </c>
      <c r="F248" s="4">
        <f t="shared" si="10"/>
        <v>89.062360851063829</v>
      </c>
      <c r="G248" s="4">
        <f t="shared" si="11"/>
        <v>38.712360851063828</v>
      </c>
    </row>
    <row r="249" spans="1:7">
      <c r="A249" s="2">
        <v>39510</v>
      </c>
      <c r="B249" s="2">
        <f t="shared" si="9"/>
        <v>39508</v>
      </c>
      <c r="C249" s="4">
        <v>105.23825299999999</v>
      </c>
      <c r="D249" s="4">
        <v>50.35</v>
      </c>
      <c r="E249" s="4">
        <v>17.5</v>
      </c>
      <c r="F249" s="4">
        <f t="shared" si="10"/>
        <v>89.564470638297863</v>
      </c>
      <c r="G249" s="4">
        <f t="shared" si="11"/>
        <v>39.214470638297861</v>
      </c>
    </row>
    <row r="250" spans="1:7">
      <c r="A250" s="2">
        <v>39517</v>
      </c>
      <c r="B250" s="2">
        <f t="shared" si="9"/>
        <v>39508</v>
      </c>
      <c r="C250" s="4">
        <v>105.95728799999999</v>
      </c>
      <c r="D250" s="4">
        <v>50.35</v>
      </c>
      <c r="E250" s="4">
        <v>17.5</v>
      </c>
      <c r="F250" s="4">
        <f t="shared" si="10"/>
        <v>90.17641531914893</v>
      </c>
      <c r="G250" s="4">
        <f t="shared" si="11"/>
        <v>39.826415319148929</v>
      </c>
    </row>
    <row r="251" spans="1:7">
      <c r="A251" s="2">
        <v>39524</v>
      </c>
      <c r="B251" s="2">
        <f t="shared" si="9"/>
        <v>39508</v>
      </c>
      <c r="C251" s="4">
        <v>106.41453199999998</v>
      </c>
      <c r="D251" s="4">
        <v>50.35</v>
      </c>
      <c r="E251" s="4">
        <v>17.5</v>
      </c>
      <c r="F251" s="4">
        <f t="shared" si="10"/>
        <v>90.565559148936146</v>
      </c>
      <c r="G251" s="4">
        <f t="shared" si="11"/>
        <v>40.215559148936144</v>
      </c>
    </row>
    <row r="252" spans="1:7">
      <c r="A252" s="2">
        <v>39531</v>
      </c>
      <c r="B252" s="2">
        <f t="shared" si="9"/>
        <v>39508</v>
      </c>
      <c r="C252" s="4">
        <v>106.904702</v>
      </c>
      <c r="D252" s="4">
        <v>50.35</v>
      </c>
      <c r="E252" s="4">
        <v>17.5</v>
      </c>
      <c r="F252" s="4">
        <f t="shared" si="10"/>
        <v>90.982725106382972</v>
      </c>
      <c r="G252" s="4">
        <f t="shared" si="11"/>
        <v>40.632725106382971</v>
      </c>
    </row>
    <row r="253" spans="1:7">
      <c r="A253" s="2">
        <v>39538</v>
      </c>
      <c r="B253" s="2">
        <f t="shared" si="9"/>
        <v>39508</v>
      </c>
      <c r="C253" s="4">
        <v>107.10092999999999</v>
      </c>
      <c r="D253" s="4">
        <v>50.35</v>
      </c>
      <c r="E253" s="4">
        <v>17.5</v>
      </c>
      <c r="F253" s="4">
        <f t="shared" si="10"/>
        <v>91.149727659574452</v>
      </c>
      <c r="G253" s="4">
        <f t="shared" si="11"/>
        <v>40.799727659574451</v>
      </c>
    </row>
    <row r="254" spans="1:7">
      <c r="A254" s="2">
        <v>39545</v>
      </c>
      <c r="B254" s="2">
        <f t="shared" si="9"/>
        <v>39539</v>
      </c>
      <c r="C254" s="4">
        <v>107.23669500000003</v>
      </c>
      <c r="D254" s="4">
        <v>50.35</v>
      </c>
      <c r="E254" s="4">
        <v>17.5</v>
      </c>
      <c r="F254" s="4">
        <f t="shared" si="10"/>
        <v>91.265272340425554</v>
      </c>
      <c r="G254" s="4">
        <f t="shared" si="11"/>
        <v>40.915272340425552</v>
      </c>
    </row>
    <row r="255" spans="1:7">
      <c r="A255" s="2">
        <v>39552</v>
      </c>
      <c r="B255" s="2">
        <f t="shared" si="9"/>
        <v>39539</v>
      </c>
      <c r="C255" s="4">
        <v>107.61287</v>
      </c>
      <c r="D255" s="4">
        <v>50.35</v>
      </c>
      <c r="E255" s="4">
        <v>17.5</v>
      </c>
      <c r="F255" s="4">
        <f t="shared" si="10"/>
        <v>91.585421276595739</v>
      </c>
      <c r="G255" s="4">
        <f t="shared" si="11"/>
        <v>41.235421276595737</v>
      </c>
    </row>
    <row r="256" spans="1:7">
      <c r="A256" s="2">
        <v>39559</v>
      </c>
      <c r="B256" s="2">
        <f t="shared" si="9"/>
        <v>39539</v>
      </c>
      <c r="C256" s="4">
        <v>108.571038</v>
      </c>
      <c r="D256" s="4">
        <v>50.35</v>
      </c>
      <c r="E256" s="4">
        <v>17.5</v>
      </c>
      <c r="F256" s="4">
        <f t="shared" si="10"/>
        <v>92.40088340425531</v>
      </c>
      <c r="G256" s="4">
        <f t="shared" si="11"/>
        <v>42.050883404255309</v>
      </c>
    </row>
    <row r="257" spans="1:7">
      <c r="A257" s="2">
        <v>39566</v>
      </c>
      <c r="B257" s="2">
        <f t="shared" si="9"/>
        <v>39539</v>
      </c>
      <c r="C257" s="4">
        <v>109.49959299999999</v>
      </c>
      <c r="D257" s="4">
        <v>50.35</v>
      </c>
      <c r="E257" s="4">
        <v>17.5</v>
      </c>
      <c r="F257" s="4">
        <f t="shared" si="10"/>
        <v>93.191142978723391</v>
      </c>
      <c r="G257" s="4">
        <f t="shared" si="11"/>
        <v>42.84114297872339</v>
      </c>
    </row>
    <row r="258" spans="1:7">
      <c r="A258" s="2">
        <v>39573</v>
      </c>
      <c r="B258" s="2">
        <f t="shared" si="9"/>
        <v>39569</v>
      </c>
      <c r="C258" s="4">
        <v>110.297523</v>
      </c>
      <c r="D258" s="4">
        <v>50.35</v>
      </c>
      <c r="E258" s="4">
        <v>17.5</v>
      </c>
      <c r="F258" s="4">
        <f t="shared" si="10"/>
        <v>93.870232340425531</v>
      </c>
      <c r="G258" s="4">
        <f t="shared" si="11"/>
        <v>43.52023234042553</v>
      </c>
    </row>
    <row r="259" spans="1:7">
      <c r="A259" s="2">
        <v>39580</v>
      </c>
      <c r="B259" s="2">
        <f t="shared" ref="B259:B322" si="12">DATE(YEAR(A259),MONTH(A259),1)</f>
        <v>39569</v>
      </c>
      <c r="C259" s="4">
        <v>111.042185</v>
      </c>
      <c r="D259" s="4">
        <v>50.35</v>
      </c>
      <c r="E259" s="4">
        <v>17.5</v>
      </c>
      <c r="F259" s="4">
        <f t="shared" ref="F259:F322" si="13">C259/(E259/100+1)</f>
        <v>94.503987234042555</v>
      </c>
      <c r="G259" s="4">
        <f t="shared" ref="G259:G322" si="14">F259-D259</f>
        <v>44.153987234042553</v>
      </c>
    </row>
    <row r="260" spans="1:7">
      <c r="A260" s="2">
        <v>39587</v>
      </c>
      <c r="B260" s="2">
        <f t="shared" si="12"/>
        <v>39569</v>
      </c>
      <c r="C260" s="4">
        <v>112.959507</v>
      </c>
      <c r="D260" s="4">
        <v>50.35</v>
      </c>
      <c r="E260" s="4">
        <v>17.5</v>
      </c>
      <c r="F260" s="4">
        <f t="shared" si="13"/>
        <v>96.135750638297864</v>
      </c>
      <c r="G260" s="4">
        <f t="shared" si="14"/>
        <v>45.785750638297863</v>
      </c>
    </row>
    <row r="261" spans="1:7">
      <c r="A261" s="2">
        <v>39594</v>
      </c>
      <c r="B261" s="2">
        <f t="shared" si="12"/>
        <v>39569</v>
      </c>
      <c r="C261" s="4">
        <v>114.78663800000001</v>
      </c>
      <c r="D261" s="4">
        <v>50.35</v>
      </c>
      <c r="E261" s="4">
        <v>17.5</v>
      </c>
      <c r="F261" s="4">
        <f t="shared" si="13"/>
        <v>97.690755744680857</v>
      </c>
      <c r="G261" s="4">
        <f t="shared" si="14"/>
        <v>47.340755744680855</v>
      </c>
    </row>
    <row r="262" spans="1:7">
      <c r="A262" s="2">
        <v>39601</v>
      </c>
      <c r="B262" s="2">
        <f t="shared" si="12"/>
        <v>39600</v>
      </c>
      <c r="C262" s="4">
        <v>116.026901</v>
      </c>
      <c r="D262" s="4">
        <v>50.35</v>
      </c>
      <c r="E262" s="4">
        <v>17.5</v>
      </c>
      <c r="F262" s="4">
        <f t="shared" si="13"/>
        <v>98.746298723404252</v>
      </c>
      <c r="G262" s="4">
        <f t="shared" si="14"/>
        <v>48.39629872340425</v>
      </c>
    </row>
    <row r="263" spans="1:7">
      <c r="A263" s="2">
        <v>39608</v>
      </c>
      <c r="B263" s="2">
        <f t="shared" si="12"/>
        <v>39600</v>
      </c>
      <c r="C263" s="4">
        <v>116.85714299999999</v>
      </c>
      <c r="D263" s="4">
        <v>50.35</v>
      </c>
      <c r="E263" s="4">
        <v>17.5</v>
      </c>
      <c r="F263" s="4">
        <f t="shared" si="13"/>
        <v>99.452887659574458</v>
      </c>
      <c r="G263" s="4">
        <f t="shared" si="14"/>
        <v>49.102887659574456</v>
      </c>
    </row>
    <row r="264" spans="1:7">
      <c r="A264" s="2">
        <v>39615</v>
      </c>
      <c r="B264" s="2">
        <f t="shared" si="12"/>
        <v>39600</v>
      </c>
      <c r="C264" s="4">
        <v>117.69308400000001</v>
      </c>
      <c r="D264" s="4">
        <v>50.35</v>
      </c>
      <c r="E264" s="4">
        <v>17.5</v>
      </c>
      <c r="F264" s="4">
        <f t="shared" si="13"/>
        <v>100.16432680851065</v>
      </c>
      <c r="G264" s="4">
        <f t="shared" si="14"/>
        <v>49.81432680851065</v>
      </c>
    </row>
    <row r="265" spans="1:7">
      <c r="A265" s="2">
        <v>39622</v>
      </c>
      <c r="B265" s="2">
        <f t="shared" si="12"/>
        <v>39600</v>
      </c>
      <c r="C265" s="4">
        <v>118.439536</v>
      </c>
      <c r="D265" s="4">
        <v>50.35</v>
      </c>
      <c r="E265" s="4">
        <v>17.5</v>
      </c>
      <c r="F265" s="4">
        <f t="shared" si="13"/>
        <v>100.79960510638298</v>
      </c>
      <c r="G265" s="4">
        <f t="shared" si="14"/>
        <v>50.449605106382982</v>
      </c>
    </row>
    <row r="266" spans="1:7">
      <c r="A266" s="2">
        <v>39629</v>
      </c>
      <c r="B266" s="2">
        <f t="shared" si="12"/>
        <v>39600</v>
      </c>
      <c r="C266" s="4">
        <v>118.84484700000002</v>
      </c>
      <c r="D266" s="4">
        <v>50.35</v>
      </c>
      <c r="E266" s="4">
        <v>17.5</v>
      </c>
      <c r="F266" s="4">
        <f t="shared" si="13"/>
        <v>101.14455063829789</v>
      </c>
      <c r="G266" s="4">
        <f t="shared" si="14"/>
        <v>50.794550638297885</v>
      </c>
    </row>
    <row r="267" spans="1:7">
      <c r="A267" s="2">
        <v>39636</v>
      </c>
      <c r="B267" s="2">
        <f t="shared" si="12"/>
        <v>39630</v>
      </c>
      <c r="C267" s="4">
        <v>119.27641</v>
      </c>
      <c r="D267" s="4">
        <v>50.35</v>
      </c>
      <c r="E267" s="4">
        <v>17.5</v>
      </c>
      <c r="F267" s="4">
        <f t="shared" si="13"/>
        <v>101.51183829787233</v>
      </c>
      <c r="G267" s="4">
        <f t="shared" si="14"/>
        <v>51.161838297872329</v>
      </c>
    </row>
    <row r="268" spans="1:7">
      <c r="A268" s="2">
        <v>39643</v>
      </c>
      <c r="B268" s="2">
        <f t="shared" si="12"/>
        <v>39630</v>
      </c>
      <c r="C268" s="4">
        <v>119.438039</v>
      </c>
      <c r="D268" s="4">
        <v>50.35</v>
      </c>
      <c r="E268" s="4">
        <v>17.5</v>
      </c>
      <c r="F268" s="4">
        <f t="shared" si="13"/>
        <v>101.64939489361701</v>
      </c>
      <c r="G268" s="4">
        <f t="shared" si="14"/>
        <v>51.299394893617013</v>
      </c>
    </row>
    <row r="269" spans="1:7">
      <c r="A269" s="2">
        <v>39650</v>
      </c>
      <c r="B269" s="2">
        <f t="shared" si="12"/>
        <v>39630</v>
      </c>
      <c r="C269" s="4">
        <v>119.401111</v>
      </c>
      <c r="D269" s="4">
        <v>50.35</v>
      </c>
      <c r="E269" s="4">
        <v>17.5</v>
      </c>
      <c r="F269" s="4">
        <f t="shared" si="13"/>
        <v>101.61796680851063</v>
      </c>
      <c r="G269" s="4">
        <f t="shared" si="14"/>
        <v>51.267966808510629</v>
      </c>
    </row>
    <row r="270" spans="1:7">
      <c r="A270" s="2">
        <v>39657</v>
      </c>
      <c r="B270" s="2">
        <f t="shared" si="12"/>
        <v>39630</v>
      </c>
      <c r="C270" s="4">
        <v>116.91113999999999</v>
      </c>
      <c r="D270" s="4">
        <v>50.35</v>
      </c>
      <c r="E270" s="4">
        <v>17.5</v>
      </c>
      <c r="F270" s="4">
        <f t="shared" si="13"/>
        <v>99.49884255319148</v>
      </c>
      <c r="G270" s="4">
        <f t="shared" si="14"/>
        <v>49.148842553191479</v>
      </c>
    </row>
    <row r="271" spans="1:7">
      <c r="A271" s="2">
        <v>39664</v>
      </c>
      <c r="B271" s="2">
        <f t="shared" si="12"/>
        <v>39661</v>
      </c>
      <c r="C271" s="4">
        <v>115.060215</v>
      </c>
      <c r="D271" s="4">
        <v>50.35</v>
      </c>
      <c r="E271" s="4">
        <v>17.5</v>
      </c>
      <c r="F271" s="4">
        <f t="shared" si="13"/>
        <v>97.923587234042543</v>
      </c>
      <c r="G271" s="4">
        <f t="shared" si="14"/>
        <v>47.573587234042542</v>
      </c>
    </row>
    <row r="272" spans="1:7">
      <c r="A272" s="2">
        <v>39671</v>
      </c>
      <c r="B272" s="2">
        <f t="shared" si="12"/>
        <v>39661</v>
      </c>
      <c r="C272" s="4">
        <v>113.922513</v>
      </c>
      <c r="D272" s="4">
        <v>50.35</v>
      </c>
      <c r="E272" s="4">
        <v>17.5</v>
      </c>
      <c r="F272" s="4">
        <f t="shared" si="13"/>
        <v>96.955330212765944</v>
      </c>
      <c r="G272" s="4">
        <f t="shared" si="14"/>
        <v>46.605330212765942</v>
      </c>
    </row>
    <row r="273" spans="1:7">
      <c r="A273" s="2">
        <v>39678</v>
      </c>
      <c r="B273" s="2">
        <f t="shared" si="12"/>
        <v>39661</v>
      </c>
      <c r="C273" s="4">
        <v>112.21504400000001</v>
      </c>
      <c r="D273" s="4">
        <v>50.35</v>
      </c>
      <c r="E273" s="4">
        <v>17.5</v>
      </c>
      <c r="F273" s="4">
        <f t="shared" si="13"/>
        <v>95.502165106382975</v>
      </c>
      <c r="G273" s="4">
        <f t="shared" si="14"/>
        <v>45.152165106382974</v>
      </c>
    </row>
    <row r="274" spans="1:7">
      <c r="A274" s="2">
        <v>39685</v>
      </c>
      <c r="B274" s="2">
        <f t="shared" si="12"/>
        <v>39661</v>
      </c>
      <c r="C274" s="4">
        <v>112.02256100000001</v>
      </c>
      <c r="D274" s="4">
        <v>50.35</v>
      </c>
      <c r="E274" s="4">
        <v>17.5</v>
      </c>
      <c r="F274" s="4">
        <f t="shared" si="13"/>
        <v>95.338349787234051</v>
      </c>
      <c r="G274" s="4">
        <f t="shared" si="14"/>
        <v>44.98834978723405</v>
      </c>
    </row>
    <row r="275" spans="1:7">
      <c r="A275" s="2">
        <v>39692</v>
      </c>
      <c r="B275" s="2">
        <f t="shared" si="12"/>
        <v>39692</v>
      </c>
      <c r="C275" s="4">
        <v>112.19775800000001</v>
      </c>
      <c r="D275" s="4">
        <v>50.35</v>
      </c>
      <c r="E275" s="4">
        <v>17.5</v>
      </c>
      <c r="F275" s="4">
        <f t="shared" si="13"/>
        <v>95.487453617021274</v>
      </c>
      <c r="G275" s="4">
        <f t="shared" si="14"/>
        <v>45.137453617021272</v>
      </c>
    </row>
    <row r="276" spans="1:7">
      <c r="A276" s="2">
        <v>39699</v>
      </c>
      <c r="B276" s="2">
        <f t="shared" si="12"/>
        <v>39692</v>
      </c>
      <c r="C276" s="4">
        <v>112.546851</v>
      </c>
      <c r="D276" s="4">
        <v>50.35</v>
      </c>
      <c r="E276" s="4">
        <v>17.5</v>
      </c>
      <c r="F276" s="4">
        <f t="shared" si="13"/>
        <v>95.784554042553196</v>
      </c>
      <c r="G276" s="4">
        <f t="shared" si="14"/>
        <v>45.434554042553195</v>
      </c>
    </row>
    <row r="277" spans="1:7">
      <c r="A277" s="2">
        <v>39706</v>
      </c>
      <c r="B277" s="2">
        <f t="shared" si="12"/>
        <v>39692</v>
      </c>
      <c r="C277" s="4">
        <v>112.51230999999999</v>
      </c>
      <c r="D277" s="4">
        <v>50.35</v>
      </c>
      <c r="E277" s="4">
        <v>17.5</v>
      </c>
      <c r="F277" s="4">
        <f t="shared" si="13"/>
        <v>95.755157446808497</v>
      </c>
      <c r="G277" s="4">
        <f t="shared" si="14"/>
        <v>45.405157446808495</v>
      </c>
    </row>
    <row r="278" spans="1:7">
      <c r="A278" s="2">
        <v>39713</v>
      </c>
      <c r="B278" s="2">
        <f t="shared" si="12"/>
        <v>39692</v>
      </c>
      <c r="C278" s="4">
        <v>110.81019999999999</v>
      </c>
      <c r="D278" s="4">
        <v>50.35</v>
      </c>
      <c r="E278" s="4">
        <v>17.5</v>
      </c>
      <c r="F278" s="4">
        <f t="shared" si="13"/>
        <v>94.306553191489357</v>
      </c>
      <c r="G278" s="4">
        <f t="shared" si="14"/>
        <v>43.956553191489355</v>
      </c>
    </row>
    <row r="279" spans="1:7">
      <c r="A279" s="2">
        <v>39720</v>
      </c>
      <c r="B279" s="2">
        <f t="shared" si="12"/>
        <v>39692</v>
      </c>
      <c r="C279" s="4">
        <v>109.84891</v>
      </c>
      <c r="D279" s="4">
        <v>50.35</v>
      </c>
      <c r="E279" s="4">
        <v>17.5</v>
      </c>
      <c r="F279" s="4">
        <f t="shared" si="13"/>
        <v>93.488434042553195</v>
      </c>
      <c r="G279" s="4">
        <f t="shared" si="14"/>
        <v>43.138434042553193</v>
      </c>
    </row>
    <row r="280" spans="1:7">
      <c r="A280" s="2">
        <v>39727</v>
      </c>
      <c r="B280" s="2">
        <f t="shared" si="12"/>
        <v>39722</v>
      </c>
      <c r="C280" s="4">
        <v>109.452068</v>
      </c>
      <c r="D280" s="4">
        <v>50.35</v>
      </c>
      <c r="E280" s="4">
        <v>17.5</v>
      </c>
      <c r="F280" s="4">
        <f t="shared" si="13"/>
        <v>93.150696170212754</v>
      </c>
      <c r="G280" s="4">
        <f t="shared" si="14"/>
        <v>42.800696170212753</v>
      </c>
    </row>
    <row r="281" spans="1:7">
      <c r="A281" s="2">
        <v>39734</v>
      </c>
      <c r="B281" s="2">
        <f t="shared" si="12"/>
        <v>39722</v>
      </c>
      <c r="C281" s="4">
        <v>107.03952900000002</v>
      </c>
      <c r="D281" s="4">
        <v>50.35</v>
      </c>
      <c r="E281" s="4">
        <v>17.5</v>
      </c>
      <c r="F281" s="4">
        <f t="shared" si="13"/>
        <v>91.097471489361709</v>
      </c>
      <c r="G281" s="4">
        <f t="shared" si="14"/>
        <v>40.747471489361708</v>
      </c>
    </row>
    <row r="282" spans="1:7">
      <c r="A282" s="2">
        <v>39741</v>
      </c>
      <c r="B282" s="2">
        <f t="shared" si="12"/>
        <v>39722</v>
      </c>
      <c r="C282" s="4">
        <v>102.658131</v>
      </c>
      <c r="D282" s="4">
        <v>50.35</v>
      </c>
      <c r="E282" s="4">
        <v>17.5</v>
      </c>
      <c r="F282" s="4">
        <f t="shared" si="13"/>
        <v>87.368622127659563</v>
      </c>
      <c r="G282" s="4">
        <f t="shared" si="14"/>
        <v>37.018622127659562</v>
      </c>
    </row>
    <row r="283" spans="1:7">
      <c r="A283" s="2">
        <v>39748</v>
      </c>
      <c r="B283" s="2">
        <f t="shared" si="12"/>
        <v>39722</v>
      </c>
      <c r="C283" s="4">
        <v>98.622067999999999</v>
      </c>
      <c r="D283" s="4">
        <v>50.35</v>
      </c>
      <c r="E283" s="4">
        <v>17.5</v>
      </c>
      <c r="F283" s="4">
        <f t="shared" si="13"/>
        <v>83.933674893617024</v>
      </c>
      <c r="G283" s="4">
        <f t="shared" si="14"/>
        <v>33.583674893617022</v>
      </c>
    </row>
    <row r="284" spans="1:7">
      <c r="A284" s="2">
        <v>39755</v>
      </c>
      <c r="B284" s="2">
        <f t="shared" si="12"/>
        <v>39753</v>
      </c>
      <c r="C284" s="4">
        <v>97.399640999999988</v>
      </c>
      <c r="D284" s="4">
        <v>50.35</v>
      </c>
      <c r="E284" s="4">
        <v>17.5</v>
      </c>
      <c r="F284" s="4">
        <f t="shared" si="13"/>
        <v>82.893311489361693</v>
      </c>
      <c r="G284" s="4">
        <f t="shared" si="14"/>
        <v>32.543311489361692</v>
      </c>
    </row>
    <row r="285" spans="1:7">
      <c r="A285" s="2">
        <v>39762</v>
      </c>
      <c r="B285" s="2">
        <f t="shared" si="12"/>
        <v>39753</v>
      </c>
      <c r="C285" s="4">
        <v>95.890529999999998</v>
      </c>
      <c r="D285" s="4">
        <v>50.35</v>
      </c>
      <c r="E285" s="4">
        <v>17.5</v>
      </c>
      <c r="F285" s="4">
        <f t="shared" si="13"/>
        <v>81.608961702127658</v>
      </c>
      <c r="G285" s="4">
        <f t="shared" si="14"/>
        <v>31.258961702127657</v>
      </c>
    </row>
    <row r="286" spans="1:7">
      <c r="A286" s="2">
        <v>39769</v>
      </c>
      <c r="B286" s="2">
        <f t="shared" si="12"/>
        <v>39753</v>
      </c>
      <c r="C286" s="4">
        <v>94.832461000000009</v>
      </c>
      <c r="D286" s="4">
        <v>50.35</v>
      </c>
      <c r="E286" s="4">
        <v>17.5</v>
      </c>
      <c r="F286" s="4">
        <f t="shared" si="13"/>
        <v>80.708477446808516</v>
      </c>
      <c r="G286" s="4">
        <f t="shared" si="14"/>
        <v>30.358477446808514</v>
      </c>
    </row>
    <row r="287" spans="1:7">
      <c r="A287" s="2">
        <v>39776</v>
      </c>
      <c r="B287" s="2">
        <f t="shared" si="12"/>
        <v>39753</v>
      </c>
      <c r="C287" s="4">
        <v>92.787666000000002</v>
      </c>
      <c r="D287" s="4">
        <v>50.35</v>
      </c>
      <c r="E287" s="4">
        <v>17.5</v>
      </c>
      <c r="F287" s="4">
        <f t="shared" si="13"/>
        <v>78.968226382978727</v>
      </c>
      <c r="G287" s="4">
        <f t="shared" si="14"/>
        <v>28.618226382978726</v>
      </c>
    </row>
    <row r="288" spans="1:7">
      <c r="A288" s="2">
        <v>39783</v>
      </c>
      <c r="B288" s="2">
        <f t="shared" si="12"/>
        <v>39783</v>
      </c>
      <c r="C288" s="4">
        <v>91.470286000000002</v>
      </c>
      <c r="D288" s="4">
        <v>52.35</v>
      </c>
      <c r="E288" s="4">
        <v>15</v>
      </c>
      <c r="F288" s="4">
        <f t="shared" si="13"/>
        <v>79.539379130434796</v>
      </c>
      <c r="G288" s="4">
        <f t="shared" si="14"/>
        <v>27.189379130434794</v>
      </c>
    </row>
    <row r="289" spans="1:7">
      <c r="A289" s="2">
        <v>39790</v>
      </c>
      <c r="B289" s="2">
        <f t="shared" si="12"/>
        <v>39783</v>
      </c>
      <c r="C289" s="4">
        <v>90.156317000000001</v>
      </c>
      <c r="D289" s="4">
        <v>52.35</v>
      </c>
      <c r="E289" s="4">
        <v>15</v>
      </c>
      <c r="F289" s="4">
        <f t="shared" si="13"/>
        <v>78.396797391304361</v>
      </c>
      <c r="G289" s="4">
        <f t="shared" si="14"/>
        <v>26.046797391304359</v>
      </c>
    </row>
    <row r="290" spans="1:7">
      <c r="A290" s="2">
        <v>39797</v>
      </c>
      <c r="B290" s="2">
        <f t="shared" si="12"/>
        <v>39783</v>
      </c>
      <c r="C290" s="4">
        <v>89.065689000000006</v>
      </c>
      <c r="D290" s="4">
        <v>52.35</v>
      </c>
      <c r="E290" s="4">
        <v>15</v>
      </c>
      <c r="F290" s="4">
        <f t="shared" si="13"/>
        <v>77.448425217391318</v>
      </c>
      <c r="G290" s="4">
        <f t="shared" si="14"/>
        <v>25.098425217391316</v>
      </c>
    </row>
    <row r="291" spans="1:7">
      <c r="A291" s="2">
        <v>39804</v>
      </c>
      <c r="B291" s="2">
        <f t="shared" si="12"/>
        <v>39783</v>
      </c>
      <c r="C291" s="4">
        <v>88.014310000000009</v>
      </c>
      <c r="D291" s="4">
        <v>52.35</v>
      </c>
      <c r="E291" s="4">
        <v>15</v>
      </c>
      <c r="F291" s="4">
        <f t="shared" si="13"/>
        <v>76.534182608695673</v>
      </c>
      <c r="G291" s="4">
        <f t="shared" si="14"/>
        <v>24.184182608695671</v>
      </c>
    </row>
    <row r="292" spans="1:7">
      <c r="A292" s="2">
        <v>39811</v>
      </c>
      <c r="B292" s="2">
        <f t="shared" si="12"/>
        <v>39783</v>
      </c>
      <c r="C292" s="4">
        <v>87.344305000000006</v>
      </c>
      <c r="D292" s="4">
        <v>52.35</v>
      </c>
      <c r="E292" s="4">
        <v>15</v>
      </c>
      <c r="F292" s="4">
        <f t="shared" si="13"/>
        <v>75.951569565217397</v>
      </c>
      <c r="G292" s="4">
        <f t="shared" si="14"/>
        <v>23.601569565217396</v>
      </c>
    </row>
    <row r="293" spans="1:7">
      <c r="A293" s="2">
        <v>39818</v>
      </c>
      <c r="B293" s="2">
        <f t="shared" si="12"/>
        <v>39814</v>
      </c>
      <c r="C293" s="4">
        <v>85.422568999999996</v>
      </c>
      <c r="D293" s="4">
        <v>52.35</v>
      </c>
      <c r="E293" s="4">
        <v>15</v>
      </c>
      <c r="F293" s="4">
        <f t="shared" si="13"/>
        <v>74.280494782608699</v>
      </c>
      <c r="G293" s="4">
        <f t="shared" si="14"/>
        <v>21.930494782608697</v>
      </c>
    </row>
    <row r="294" spans="1:7">
      <c r="A294" s="2">
        <v>39825</v>
      </c>
      <c r="B294" s="2">
        <f t="shared" si="12"/>
        <v>39814</v>
      </c>
      <c r="C294" s="4">
        <v>86.018714000000003</v>
      </c>
      <c r="D294" s="4">
        <v>52.35</v>
      </c>
      <c r="E294" s="4">
        <v>15</v>
      </c>
      <c r="F294" s="4">
        <f t="shared" si="13"/>
        <v>74.798881739130437</v>
      </c>
      <c r="G294" s="4">
        <f t="shared" si="14"/>
        <v>22.448881739130435</v>
      </c>
    </row>
    <row r="295" spans="1:7">
      <c r="A295" s="2">
        <v>39832</v>
      </c>
      <c r="B295" s="2">
        <f t="shared" si="12"/>
        <v>39814</v>
      </c>
      <c r="C295" s="4">
        <v>86.194496000000015</v>
      </c>
      <c r="D295" s="4">
        <v>52.35</v>
      </c>
      <c r="E295" s="4">
        <v>15</v>
      </c>
      <c r="F295" s="4">
        <f t="shared" si="13"/>
        <v>74.951735652173937</v>
      </c>
      <c r="G295" s="4">
        <f t="shared" si="14"/>
        <v>22.601735652173936</v>
      </c>
    </row>
    <row r="296" spans="1:7">
      <c r="A296" s="2">
        <v>39839</v>
      </c>
      <c r="B296" s="2">
        <f t="shared" si="12"/>
        <v>39814</v>
      </c>
      <c r="C296" s="4">
        <v>87.417686000000003</v>
      </c>
      <c r="D296" s="4">
        <v>52.35</v>
      </c>
      <c r="E296" s="4">
        <v>15</v>
      </c>
      <c r="F296" s="4">
        <f t="shared" si="13"/>
        <v>76.015379130434795</v>
      </c>
      <c r="G296" s="4">
        <f t="shared" si="14"/>
        <v>23.665379130434793</v>
      </c>
    </row>
    <row r="297" spans="1:7">
      <c r="A297" s="2">
        <v>39846</v>
      </c>
      <c r="B297" s="2">
        <f t="shared" si="12"/>
        <v>39845</v>
      </c>
      <c r="C297" s="4">
        <v>88.160800999999992</v>
      </c>
      <c r="D297" s="4">
        <v>52.35</v>
      </c>
      <c r="E297" s="4">
        <v>15</v>
      </c>
      <c r="F297" s="4">
        <f t="shared" si="13"/>
        <v>76.661566086956526</v>
      </c>
      <c r="G297" s="4">
        <f t="shared" si="14"/>
        <v>24.311566086956525</v>
      </c>
    </row>
    <row r="298" spans="1:7">
      <c r="A298" s="2">
        <v>39853</v>
      </c>
      <c r="B298" s="2">
        <f t="shared" si="12"/>
        <v>39845</v>
      </c>
      <c r="C298" s="4">
        <v>89.276794999999993</v>
      </c>
      <c r="D298" s="4">
        <v>52.35</v>
      </c>
      <c r="E298" s="4">
        <v>15</v>
      </c>
      <c r="F298" s="4">
        <f t="shared" si="13"/>
        <v>77.631995652173913</v>
      </c>
      <c r="G298" s="4">
        <f t="shared" si="14"/>
        <v>25.281995652173912</v>
      </c>
    </row>
    <row r="299" spans="1:7">
      <c r="A299" s="2">
        <v>39860</v>
      </c>
      <c r="B299" s="2">
        <f t="shared" si="12"/>
        <v>39845</v>
      </c>
      <c r="C299" s="4">
        <v>90.120513000000003</v>
      </c>
      <c r="D299" s="4">
        <v>52.35</v>
      </c>
      <c r="E299" s="4">
        <v>15</v>
      </c>
      <c r="F299" s="4">
        <f t="shared" si="13"/>
        <v>78.365663478260885</v>
      </c>
      <c r="G299" s="4">
        <f t="shared" si="14"/>
        <v>26.015663478260883</v>
      </c>
    </row>
    <row r="300" spans="1:7">
      <c r="A300" s="2">
        <v>39867</v>
      </c>
      <c r="B300" s="2">
        <f t="shared" si="12"/>
        <v>39845</v>
      </c>
      <c r="C300" s="4">
        <v>90.331889000000018</v>
      </c>
      <c r="D300" s="4">
        <v>52.35</v>
      </c>
      <c r="E300" s="4">
        <v>15</v>
      </c>
      <c r="F300" s="4">
        <f t="shared" si="13"/>
        <v>78.549468695652195</v>
      </c>
      <c r="G300" s="4">
        <f t="shared" si="14"/>
        <v>26.199468695652193</v>
      </c>
    </row>
    <row r="301" spans="1:7">
      <c r="A301" s="2">
        <v>39874</v>
      </c>
      <c r="B301" s="2">
        <f t="shared" si="12"/>
        <v>39873</v>
      </c>
      <c r="C301" s="4">
        <v>90.28252599999999</v>
      </c>
      <c r="D301" s="4">
        <v>52.35</v>
      </c>
      <c r="E301" s="4">
        <v>15</v>
      </c>
      <c r="F301" s="4">
        <f t="shared" si="13"/>
        <v>78.506544347826079</v>
      </c>
      <c r="G301" s="4">
        <f t="shared" si="14"/>
        <v>26.156544347826078</v>
      </c>
    </row>
    <row r="302" spans="1:7">
      <c r="A302" s="2">
        <v>39881</v>
      </c>
      <c r="B302" s="2">
        <f t="shared" si="12"/>
        <v>39873</v>
      </c>
      <c r="C302" s="4">
        <v>90.153572000000011</v>
      </c>
      <c r="D302" s="4">
        <v>52.35</v>
      </c>
      <c r="E302" s="4">
        <v>15</v>
      </c>
      <c r="F302" s="4">
        <f t="shared" si="13"/>
        <v>78.394410434782628</v>
      </c>
      <c r="G302" s="4">
        <f t="shared" si="14"/>
        <v>26.044410434782627</v>
      </c>
    </row>
    <row r="303" spans="1:7">
      <c r="A303" s="2">
        <v>39888</v>
      </c>
      <c r="B303" s="2">
        <f t="shared" si="12"/>
        <v>39873</v>
      </c>
      <c r="C303" s="4">
        <v>90.158703999999986</v>
      </c>
      <c r="D303" s="4">
        <v>52.35</v>
      </c>
      <c r="E303" s="4">
        <v>15</v>
      </c>
      <c r="F303" s="4">
        <f t="shared" si="13"/>
        <v>78.398873043478261</v>
      </c>
      <c r="G303" s="4">
        <f t="shared" si="14"/>
        <v>26.04887304347826</v>
      </c>
    </row>
    <row r="304" spans="1:7">
      <c r="A304" s="2">
        <v>39895</v>
      </c>
      <c r="B304" s="2">
        <f t="shared" si="12"/>
        <v>39873</v>
      </c>
      <c r="C304" s="4">
        <v>90.164739000000012</v>
      </c>
      <c r="D304" s="4">
        <v>52.35</v>
      </c>
      <c r="E304" s="4">
        <v>15</v>
      </c>
      <c r="F304" s="4">
        <f t="shared" si="13"/>
        <v>78.404120869565233</v>
      </c>
      <c r="G304" s="4">
        <f t="shared" si="14"/>
        <v>26.054120869565232</v>
      </c>
    </row>
    <row r="305" spans="1:7">
      <c r="A305" s="2">
        <v>39902</v>
      </c>
      <c r="B305" s="2">
        <f t="shared" si="12"/>
        <v>39873</v>
      </c>
      <c r="C305" s="4">
        <v>91.345055000000002</v>
      </c>
      <c r="D305" s="4">
        <v>52.35</v>
      </c>
      <c r="E305" s="4">
        <v>15</v>
      </c>
      <c r="F305" s="4">
        <f t="shared" si="13"/>
        <v>79.430482608695655</v>
      </c>
      <c r="G305" s="4">
        <f t="shared" si="14"/>
        <v>27.080482608695654</v>
      </c>
    </row>
    <row r="306" spans="1:7">
      <c r="A306" s="2">
        <v>39909</v>
      </c>
      <c r="B306" s="2">
        <f t="shared" si="12"/>
        <v>39904</v>
      </c>
      <c r="C306" s="4">
        <v>93.717652999999999</v>
      </c>
      <c r="D306" s="4">
        <v>54.19</v>
      </c>
      <c r="E306" s="4">
        <v>15</v>
      </c>
      <c r="F306" s="4">
        <f t="shared" si="13"/>
        <v>81.493611304347837</v>
      </c>
      <c r="G306" s="4">
        <f t="shared" si="14"/>
        <v>27.303611304347839</v>
      </c>
    </row>
    <row r="307" spans="1:7">
      <c r="A307" s="2">
        <v>39916</v>
      </c>
      <c r="B307" s="2">
        <f t="shared" si="12"/>
        <v>39904</v>
      </c>
      <c r="C307" s="4">
        <v>94.108026999999993</v>
      </c>
      <c r="D307" s="4">
        <v>54.19</v>
      </c>
      <c r="E307" s="4">
        <v>15</v>
      </c>
      <c r="F307" s="4">
        <f t="shared" si="13"/>
        <v>81.833066956521733</v>
      </c>
      <c r="G307" s="4">
        <f t="shared" si="14"/>
        <v>27.643066956521736</v>
      </c>
    </row>
    <row r="308" spans="1:7">
      <c r="A308" s="2">
        <v>39923</v>
      </c>
      <c r="B308" s="2">
        <f t="shared" si="12"/>
        <v>39904</v>
      </c>
      <c r="C308" s="4">
        <v>94.623217999999994</v>
      </c>
      <c r="D308" s="4">
        <v>54.19</v>
      </c>
      <c r="E308" s="4">
        <v>15</v>
      </c>
      <c r="F308" s="4">
        <f t="shared" si="13"/>
        <v>82.281059130434784</v>
      </c>
      <c r="G308" s="4">
        <f t="shared" si="14"/>
        <v>28.091059130434786</v>
      </c>
    </row>
    <row r="309" spans="1:7">
      <c r="A309" s="2">
        <v>39930</v>
      </c>
      <c r="B309" s="2">
        <f t="shared" si="12"/>
        <v>39904</v>
      </c>
      <c r="C309" s="4">
        <v>95.133962000000011</v>
      </c>
      <c r="D309" s="4">
        <v>54.19</v>
      </c>
      <c r="E309" s="4">
        <v>15</v>
      </c>
      <c r="F309" s="4">
        <f t="shared" si="13"/>
        <v>82.725184347826101</v>
      </c>
      <c r="G309" s="4">
        <f t="shared" si="14"/>
        <v>28.535184347826103</v>
      </c>
    </row>
    <row r="310" spans="1:7">
      <c r="A310" s="2">
        <v>39937</v>
      </c>
      <c r="B310" s="2">
        <f t="shared" si="12"/>
        <v>39934</v>
      </c>
      <c r="C310" s="4">
        <v>95.595408000000006</v>
      </c>
      <c r="D310" s="4">
        <v>54.19</v>
      </c>
      <c r="E310" s="4">
        <v>15</v>
      </c>
      <c r="F310" s="4">
        <f t="shared" si="13"/>
        <v>83.126441739130442</v>
      </c>
      <c r="G310" s="4">
        <f t="shared" si="14"/>
        <v>28.936441739130444</v>
      </c>
    </row>
    <row r="311" spans="1:7">
      <c r="A311" s="2">
        <v>39944</v>
      </c>
      <c r="B311" s="2">
        <f t="shared" si="12"/>
        <v>39934</v>
      </c>
      <c r="C311" s="4">
        <v>96.586976000000007</v>
      </c>
      <c r="D311" s="4">
        <v>54.19</v>
      </c>
      <c r="E311" s="4">
        <v>15</v>
      </c>
      <c r="F311" s="4">
        <f t="shared" si="13"/>
        <v>83.988674782608712</v>
      </c>
      <c r="G311" s="4">
        <f t="shared" si="14"/>
        <v>29.798674782608714</v>
      </c>
    </row>
    <row r="312" spans="1:7">
      <c r="A312" s="2">
        <v>39951</v>
      </c>
      <c r="B312" s="2">
        <f t="shared" si="12"/>
        <v>39934</v>
      </c>
      <c r="C312" s="4">
        <v>97.544747999999998</v>
      </c>
      <c r="D312" s="4">
        <v>54.19</v>
      </c>
      <c r="E312" s="4">
        <v>15</v>
      </c>
      <c r="F312" s="4">
        <f t="shared" si="13"/>
        <v>84.821520000000007</v>
      </c>
      <c r="G312" s="4">
        <f t="shared" si="14"/>
        <v>30.631520000000009</v>
      </c>
    </row>
    <row r="313" spans="1:7">
      <c r="A313" s="2">
        <v>39958</v>
      </c>
      <c r="B313" s="2">
        <f t="shared" si="12"/>
        <v>39934</v>
      </c>
      <c r="C313" s="4">
        <v>98.899267000000009</v>
      </c>
      <c r="D313" s="4">
        <v>54.19</v>
      </c>
      <c r="E313" s="4">
        <v>15</v>
      </c>
      <c r="F313" s="4">
        <f t="shared" si="13"/>
        <v>85.999362608695662</v>
      </c>
      <c r="G313" s="4">
        <f t="shared" si="14"/>
        <v>31.809362608695665</v>
      </c>
    </row>
    <row r="314" spans="1:7">
      <c r="A314" s="2">
        <v>39965</v>
      </c>
      <c r="B314" s="2">
        <f t="shared" si="12"/>
        <v>39965</v>
      </c>
      <c r="C314" s="4">
        <v>99.385001999999986</v>
      </c>
      <c r="D314" s="4">
        <v>54.19</v>
      </c>
      <c r="E314" s="4">
        <v>15</v>
      </c>
      <c r="F314" s="4">
        <f t="shared" si="13"/>
        <v>86.421740869565213</v>
      </c>
      <c r="G314" s="4">
        <f t="shared" si="14"/>
        <v>32.231740869565215</v>
      </c>
    </row>
    <row r="315" spans="1:7">
      <c r="A315" s="2">
        <v>39972</v>
      </c>
      <c r="B315" s="2">
        <f t="shared" si="12"/>
        <v>39965</v>
      </c>
      <c r="C315" s="4">
        <v>100.58954800000001</v>
      </c>
      <c r="D315" s="4">
        <v>54.19</v>
      </c>
      <c r="E315" s="4">
        <v>15</v>
      </c>
      <c r="F315" s="4">
        <f t="shared" si="13"/>
        <v>87.469172173913051</v>
      </c>
      <c r="G315" s="4">
        <f t="shared" si="14"/>
        <v>33.279172173913054</v>
      </c>
    </row>
    <row r="316" spans="1:7">
      <c r="A316" s="2">
        <v>39979</v>
      </c>
      <c r="B316" s="2">
        <f t="shared" si="12"/>
        <v>39965</v>
      </c>
      <c r="C316" s="4">
        <v>101.97936300000001</v>
      </c>
      <c r="D316" s="4">
        <v>54.19</v>
      </c>
      <c r="E316" s="4">
        <v>15</v>
      </c>
      <c r="F316" s="4">
        <f t="shared" si="13"/>
        <v>88.677706956521746</v>
      </c>
      <c r="G316" s="4">
        <f t="shared" si="14"/>
        <v>34.487706956521748</v>
      </c>
    </row>
    <row r="317" spans="1:7">
      <c r="A317" s="2">
        <v>39986</v>
      </c>
      <c r="B317" s="2">
        <f t="shared" si="12"/>
        <v>39965</v>
      </c>
      <c r="C317" s="4">
        <v>102.80786200000001</v>
      </c>
      <c r="D317" s="4">
        <v>54.19</v>
      </c>
      <c r="E317" s="4">
        <v>15</v>
      </c>
      <c r="F317" s="4">
        <f t="shared" si="13"/>
        <v>89.398140869565239</v>
      </c>
      <c r="G317" s="4">
        <f t="shared" si="14"/>
        <v>35.208140869565241</v>
      </c>
    </row>
    <row r="318" spans="1:7">
      <c r="A318" s="2">
        <v>39993</v>
      </c>
      <c r="B318" s="2">
        <f t="shared" si="12"/>
        <v>39965</v>
      </c>
      <c r="C318" s="4">
        <v>103.302665</v>
      </c>
      <c r="D318" s="4">
        <v>54.19</v>
      </c>
      <c r="E318" s="4">
        <v>15</v>
      </c>
      <c r="F318" s="4">
        <f t="shared" si="13"/>
        <v>89.828404347826094</v>
      </c>
      <c r="G318" s="4">
        <f t="shared" si="14"/>
        <v>35.638404347826096</v>
      </c>
    </row>
    <row r="319" spans="1:7">
      <c r="A319" s="2">
        <v>40000</v>
      </c>
      <c r="B319" s="2">
        <f t="shared" si="12"/>
        <v>39995</v>
      </c>
      <c r="C319" s="4">
        <v>103.566712</v>
      </c>
      <c r="D319" s="4">
        <v>54.19</v>
      </c>
      <c r="E319" s="4">
        <v>15</v>
      </c>
      <c r="F319" s="4">
        <f t="shared" si="13"/>
        <v>90.058010434782616</v>
      </c>
      <c r="G319" s="4">
        <f t="shared" si="14"/>
        <v>35.868010434782619</v>
      </c>
    </row>
    <row r="320" spans="1:7">
      <c r="A320" s="2">
        <v>40007</v>
      </c>
      <c r="B320" s="2">
        <f t="shared" si="12"/>
        <v>39995</v>
      </c>
      <c r="C320" s="4">
        <v>102.784542</v>
      </c>
      <c r="D320" s="4">
        <v>54.19</v>
      </c>
      <c r="E320" s="4">
        <v>15</v>
      </c>
      <c r="F320" s="4">
        <f t="shared" si="13"/>
        <v>89.377862608695665</v>
      </c>
      <c r="G320" s="4">
        <f t="shared" si="14"/>
        <v>35.187862608695667</v>
      </c>
    </row>
    <row r="321" spans="1:7">
      <c r="A321" s="2">
        <v>40014</v>
      </c>
      <c r="B321" s="2">
        <f t="shared" si="12"/>
        <v>39995</v>
      </c>
      <c r="C321" s="4">
        <v>102.219436</v>
      </c>
      <c r="D321" s="4">
        <v>54.19</v>
      </c>
      <c r="E321" s="4">
        <v>15</v>
      </c>
      <c r="F321" s="4">
        <f t="shared" si="13"/>
        <v>88.886466086956531</v>
      </c>
      <c r="G321" s="4">
        <f t="shared" si="14"/>
        <v>34.696466086956534</v>
      </c>
    </row>
    <row r="322" spans="1:7">
      <c r="A322" s="2">
        <v>40021</v>
      </c>
      <c r="B322" s="2">
        <f t="shared" si="12"/>
        <v>39995</v>
      </c>
      <c r="C322" s="4">
        <v>102.17393200000001</v>
      </c>
      <c r="D322" s="4">
        <v>54.19</v>
      </c>
      <c r="E322" s="4">
        <v>15</v>
      </c>
      <c r="F322" s="4">
        <f t="shared" si="13"/>
        <v>88.846897391304367</v>
      </c>
      <c r="G322" s="4">
        <f t="shared" si="14"/>
        <v>34.656897391304369</v>
      </c>
    </row>
    <row r="323" spans="1:7">
      <c r="A323" s="2">
        <v>40028</v>
      </c>
      <c r="B323" s="2">
        <f t="shared" ref="B323:B386" si="15">DATE(YEAR(A323),MONTH(A323),1)</f>
        <v>40026</v>
      </c>
      <c r="C323" s="4">
        <v>102.35533099999999</v>
      </c>
      <c r="D323" s="4">
        <v>54.19</v>
      </c>
      <c r="E323" s="4">
        <v>15</v>
      </c>
      <c r="F323" s="4">
        <f t="shared" ref="F323:F386" si="16">C323/(E323/100+1)</f>
        <v>89.004635652173917</v>
      </c>
      <c r="G323" s="4">
        <f t="shared" ref="G323:G386" si="17">F323-D323</f>
        <v>34.814635652173919</v>
      </c>
    </row>
    <row r="324" spans="1:7">
      <c r="A324" s="2">
        <v>40035</v>
      </c>
      <c r="B324" s="2">
        <f t="shared" si="15"/>
        <v>40026</v>
      </c>
      <c r="C324" s="4">
        <v>103.011629</v>
      </c>
      <c r="D324" s="4">
        <v>54.19</v>
      </c>
      <c r="E324" s="4">
        <v>15</v>
      </c>
      <c r="F324" s="4">
        <f t="shared" si="16"/>
        <v>89.575329565217402</v>
      </c>
      <c r="G324" s="4">
        <f t="shared" si="17"/>
        <v>35.385329565217404</v>
      </c>
    </row>
    <row r="325" spans="1:7">
      <c r="A325" s="2">
        <v>40042</v>
      </c>
      <c r="B325" s="2">
        <f t="shared" si="15"/>
        <v>40026</v>
      </c>
      <c r="C325" s="4">
        <v>103.955395</v>
      </c>
      <c r="D325" s="4">
        <v>54.19</v>
      </c>
      <c r="E325" s="4">
        <v>15</v>
      </c>
      <c r="F325" s="4">
        <f t="shared" si="16"/>
        <v>90.395995652173923</v>
      </c>
      <c r="G325" s="4">
        <f t="shared" si="17"/>
        <v>36.205995652173925</v>
      </c>
    </row>
    <row r="326" spans="1:7">
      <c r="A326" s="2">
        <v>40049</v>
      </c>
      <c r="B326" s="2">
        <f t="shared" si="15"/>
        <v>40026</v>
      </c>
      <c r="C326" s="4">
        <v>104.69857999999999</v>
      </c>
      <c r="D326" s="4">
        <v>54.19</v>
      </c>
      <c r="E326" s="4">
        <v>15</v>
      </c>
      <c r="F326" s="4">
        <f t="shared" si="16"/>
        <v>91.042243478260872</v>
      </c>
      <c r="G326" s="4">
        <f t="shared" si="17"/>
        <v>36.852243478260874</v>
      </c>
    </row>
    <row r="327" spans="1:7">
      <c r="A327" s="2">
        <v>40056</v>
      </c>
      <c r="B327" s="2">
        <f t="shared" si="15"/>
        <v>40026</v>
      </c>
      <c r="C327" s="4">
        <v>105.10995600000001</v>
      </c>
      <c r="D327" s="4">
        <v>54.19</v>
      </c>
      <c r="E327" s="4">
        <v>15</v>
      </c>
      <c r="F327" s="4">
        <f t="shared" si="16"/>
        <v>91.399961739130447</v>
      </c>
      <c r="G327" s="4">
        <f t="shared" si="17"/>
        <v>37.209961739130449</v>
      </c>
    </row>
    <row r="328" spans="1:7">
      <c r="A328" s="2">
        <v>40063</v>
      </c>
      <c r="B328" s="2">
        <f t="shared" si="15"/>
        <v>40057</v>
      </c>
      <c r="C328" s="4">
        <v>106.850234</v>
      </c>
      <c r="D328" s="4">
        <v>56.19</v>
      </c>
      <c r="E328" s="4">
        <v>15</v>
      </c>
      <c r="F328" s="4">
        <f t="shared" si="16"/>
        <v>92.913246956521746</v>
      </c>
      <c r="G328" s="4">
        <f t="shared" si="17"/>
        <v>36.723246956521749</v>
      </c>
    </row>
    <row r="329" spans="1:7">
      <c r="A329" s="2">
        <v>40070</v>
      </c>
      <c r="B329" s="2">
        <f t="shared" si="15"/>
        <v>40057</v>
      </c>
      <c r="C329" s="4">
        <v>106.431934</v>
      </c>
      <c r="D329" s="4">
        <v>56.19</v>
      </c>
      <c r="E329" s="4">
        <v>15</v>
      </c>
      <c r="F329" s="4">
        <f t="shared" si="16"/>
        <v>92.549507826086966</v>
      </c>
      <c r="G329" s="4">
        <f t="shared" si="17"/>
        <v>36.359507826086968</v>
      </c>
    </row>
    <row r="330" spans="1:7">
      <c r="A330" s="2">
        <v>40077</v>
      </c>
      <c r="B330" s="2">
        <f t="shared" si="15"/>
        <v>40057</v>
      </c>
      <c r="C330" s="4">
        <v>105.95612400000002</v>
      </c>
      <c r="D330" s="4">
        <v>56.19</v>
      </c>
      <c r="E330" s="4">
        <v>15</v>
      </c>
      <c r="F330" s="4">
        <f t="shared" si="16"/>
        <v>92.135760000000019</v>
      </c>
      <c r="G330" s="4">
        <f t="shared" si="17"/>
        <v>35.945760000000021</v>
      </c>
    </row>
    <row r="331" spans="1:7">
      <c r="A331" s="2">
        <v>40084</v>
      </c>
      <c r="B331" s="2">
        <f t="shared" si="15"/>
        <v>40057</v>
      </c>
      <c r="C331" s="4">
        <v>105.43691600000001</v>
      </c>
      <c r="D331" s="4">
        <v>56.19</v>
      </c>
      <c r="E331" s="4">
        <v>15</v>
      </c>
      <c r="F331" s="4">
        <f t="shared" si="16"/>
        <v>91.684274782608711</v>
      </c>
      <c r="G331" s="4">
        <f t="shared" si="17"/>
        <v>35.494274782608713</v>
      </c>
    </row>
    <row r="332" spans="1:7">
      <c r="A332" s="2">
        <v>40091</v>
      </c>
      <c r="B332" s="2">
        <f t="shared" si="15"/>
        <v>40087</v>
      </c>
      <c r="C332" s="4">
        <v>104.867458</v>
      </c>
      <c r="D332" s="4">
        <v>56.19</v>
      </c>
      <c r="E332" s="4">
        <v>15</v>
      </c>
      <c r="F332" s="4">
        <f t="shared" si="16"/>
        <v>91.189093913043479</v>
      </c>
      <c r="G332" s="4">
        <f t="shared" si="17"/>
        <v>34.999093913043481</v>
      </c>
    </row>
    <row r="333" spans="1:7">
      <c r="A333" s="2">
        <v>40098</v>
      </c>
      <c r="B333" s="2">
        <f t="shared" si="15"/>
        <v>40087</v>
      </c>
      <c r="C333" s="4">
        <v>104.71270100000001</v>
      </c>
      <c r="D333" s="4">
        <v>56.19</v>
      </c>
      <c r="E333" s="4">
        <v>15</v>
      </c>
      <c r="F333" s="4">
        <f t="shared" si="16"/>
        <v>91.054522608695663</v>
      </c>
      <c r="G333" s="4">
        <f t="shared" si="17"/>
        <v>34.864522608695665</v>
      </c>
    </row>
    <row r="334" spans="1:7">
      <c r="A334" s="2">
        <v>40105</v>
      </c>
      <c r="B334" s="2">
        <f t="shared" si="15"/>
        <v>40087</v>
      </c>
      <c r="C334" s="4">
        <v>105.08438200000001</v>
      </c>
      <c r="D334" s="4">
        <v>56.19</v>
      </c>
      <c r="E334" s="4">
        <v>15</v>
      </c>
      <c r="F334" s="4">
        <f t="shared" si="16"/>
        <v>91.377723478260876</v>
      </c>
      <c r="G334" s="4">
        <f t="shared" si="17"/>
        <v>35.187723478260878</v>
      </c>
    </row>
    <row r="335" spans="1:7">
      <c r="A335" s="2">
        <v>40112</v>
      </c>
      <c r="B335" s="2">
        <f t="shared" si="15"/>
        <v>40087</v>
      </c>
      <c r="C335" s="4">
        <v>106.75587300000001</v>
      </c>
      <c r="D335" s="4">
        <v>56.19</v>
      </c>
      <c r="E335" s="4">
        <v>15</v>
      </c>
      <c r="F335" s="4">
        <f t="shared" si="16"/>
        <v>92.831193913043492</v>
      </c>
      <c r="G335" s="4">
        <f t="shared" si="17"/>
        <v>36.641193913043494</v>
      </c>
    </row>
    <row r="336" spans="1:7">
      <c r="A336" s="2">
        <v>40119</v>
      </c>
      <c r="B336" s="2">
        <f t="shared" si="15"/>
        <v>40118</v>
      </c>
      <c r="C336" s="4">
        <v>107.43145800000001</v>
      </c>
      <c r="D336" s="4">
        <v>56.19</v>
      </c>
      <c r="E336" s="4">
        <v>15</v>
      </c>
      <c r="F336" s="4">
        <f t="shared" si="16"/>
        <v>93.41865913043479</v>
      </c>
      <c r="G336" s="4">
        <f t="shared" si="17"/>
        <v>37.228659130434792</v>
      </c>
    </row>
    <row r="337" spans="1:7">
      <c r="A337" s="2">
        <v>40126</v>
      </c>
      <c r="B337" s="2">
        <f t="shared" si="15"/>
        <v>40118</v>
      </c>
      <c r="C337" s="4">
        <v>108.10007800000001</v>
      </c>
      <c r="D337" s="4">
        <v>56.19</v>
      </c>
      <c r="E337" s="4">
        <v>15</v>
      </c>
      <c r="F337" s="4">
        <f t="shared" si="16"/>
        <v>94.000067826086976</v>
      </c>
      <c r="G337" s="4">
        <f t="shared" si="17"/>
        <v>37.810067826086978</v>
      </c>
    </row>
    <row r="338" spans="1:7">
      <c r="A338" s="2">
        <v>40133</v>
      </c>
      <c r="B338" s="2">
        <f t="shared" si="15"/>
        <v>40118</v>
      </c>
      <c r="C338" s="4">
        <v>108.483895</v>
      </c>
      <c r="D338" s="4">
        <v>56.19</v>
      </c>
      <c r="E338" s="4">
        <v>15</v>
      </c>
      <c r="F338" s="4">
        <f t="shared" si="16"/>
        <v>94.333821739130443</v>
      </c>
      <c r="G338" s="4">
        <f t="shared" si="17"/>
        <v>38.143821739130445</v>
      </c>
    </row>
    <row r="339" spans="1:7">
      <c r="A339" s="2">
        <v>40140</v>
      </c>
      <c r="B339" s="2">
        <f t="shared" si="15"/>
        <v>40118</v>
      </c>
      <c r="C339" s="4">
        <v>108.73341000000001</v>
      </c>
      <c r="D339" s="4">
        <v>56.19</v>
      </c>
      <c r="E339" s="4">
        <v>15</v>
      </c>
      <c r="F339" s="4">
        <f t="shared" si="16"/>
        <v>94.55079130434784</v>
      </c>
      <c r="G339" s="4">
        <f t="shared" si="17"/>
        <v>38.360791304347842</v>
      </c>
    </row>
    <row r="340" spans="1:7">
      <c r="A340" s="2">
        <v>40147</v>
      </c>
      <c r="B340" s="2">
        <f t="shared" si="15"/>
        <v>40118</v>
      </c>
      <c r="C340" s="4">
        <v>108.79216099999999</v>
      </c>
      <c r="D340" s="4">
        <v>56.19</v>
      </c>
      <c r="E340" s="4">
        <v>15</v>
      </c>
      <c r="F340" s="4">
        <f t="shared" si="16"/>
        <v>94.601879130434781</v>
      </c>
      <c r="G340" s="4">
        <f t="shared" si="17"/>
        <v>38.411879130434784</v>
      </c>
    </row>
    <row r="341" spans="1:7">
      <c r="A341" s="2">
        <v>40154</v>
      </c>
      <c r="B341" s="2">
        <f t="shared" si="15"/>
        <v>40148</v>
      </c>
      <c r="C341" s="4">
        <v>108.637429</v>
      </c>
      <c r="D341" s="4">
        <v>56.19</v>
      </c>
      <c r="E341" s="4">
        <v>15</v>
      </c>
      <c r="F341" s="4">
        <f t="shared" si="16"/>
        <v>94.467329565217398</v>
      </c>
      <c r="G341" s="4">
        <f t="shared" si="17"/>
        <v>38.2773295652174</v>
      </c>
    </row>
    <row r="342" spans="1:7">
      <c r="A342" s="2">
        <v>40161</v>
      </c>
      <c r="B342" s="2">
        <f t="shared" si="15"/>
        <v>40148</v>
      </c>
      <c r="C342" s="4">
        <v>108.49736899999999</v>
      </c>
      <c r="D342" s="4">
        <v>56.19</v>
      </c>
      <c r="E342" s="4">
        <v>15</v>
      </c>
      <c r="F342" s="4">
        <f t="shared" si="16"/>
        <v>94.34553826086956</v>
      </c>
      <c r="G342" s="4">
        <f t="shared" si="17"/>
        <v>38.155538260869562</v>
      </c>
    </row>
    <row r="343" spans="1:7">
      <c r="A343" s="2">
        <v>40168</v>
      </c>
      <c r="B343" s="2">
        <f t="shared" si="15"/>
        <v>40148</v>
      </c>
      <c r="C343" s="4">
        <v>107.466071</v>
      </c>
      <c r="D343" s="4">
        <v>56.19</v>
      </c>
      <c r="E343" s="4">
        <v>15</v>
      </c>
      <c r="F343" s="4">
        <f t="shared" si="16"/>
        <v>93.448757391304355</v>
      </c>
      <c r="G343" s="4">
        <f t="shared" si="17"/>
        <v>37.258757391304357</v>
      </c>
    </row>
    <row r="344" spans="1:7">
      <c r="A344" s="2">
        <v>40175</v>
      </c>
      <c r="B344" s="2">
        <f t="shared" si="15"/>
        <v>40148</v>
      </c>
      <c r="C344" s="4">
        <v>107.44304199999999</v>
      </c>
      <c r="D344" s="4">
        <v>56.19</v>
      </c>
      <c r="E344" s="4">
        <v>15</v>
      </c>
      <c r="F344" s="4">
        <f t="shared" si="16"/>
        <v>93.428732173913048</v>
      </c>
      <c r="G344" s="4">
        <f t="shared" si="17"/>
        <v>37.23873217391305</v>
      </c>
    </row>
    <row r="345" spans="1:7">
      <c r="A345" s="2">
        <v>40182</v>
      </c>
      <c r="B345" s="2">
        <f t="shared" si="15"/>
        <v>40179</v>
      </c>
      <c r="C345" s="4">
        <v>109.34044399999999</v>
      </c>
      <c r="D345" s="4">
        <v>56.19</v>
      </c>
      <c r="E345" s="4">
        <v>17.5</v>
      </c>
      <c r="F345" s="4">
        <f t="shared" si="16"/>
        <v>93.055697021276586</v>
      </c>
      <c r="G345" s="4">
        <f t="shared" si="17"/>
        <v>36.865697021276588</v>
      </c>
    </row>
    <row r="346" spans="1:7">
      <c r="A346" s="2">
        <v>40189</v>
      </c>
      <c r="B346" s="2">
        <f t="shared" si="15"/>
        <v>40179</v>
      </c>
      <c r="C346" s="4">
        <v>110.72232100000001</v>
      </c>
      <c r="D346" s="4">
        <v>56.19</v>
      </c>
      <c r="E346" s="4">
        <v>17.5</v>
      </c>
      <c r="F346" s="4">
        <f t="shared" si="16"/>
        <v>94.231762553191487</v>
      </c>
      <c r="G346" s="4">
        <f t="shared" si="17"/>
        <v>38.041762553191489</v>
      </c>
    </row>
    <row r="347" spans="1:7">
      <c r="A347" s="2">
        <v>40196</v>
      </c>
      <c r="B347" s="2">
        <f t="shared" si="15"/>
        <v>40179</v>
      </c>
      <c r="C347" s="4">
        <v>111.601865</v>
      </c>
      <c r="D347" s="4">
        <v>56.19</v>
      </c>
      <c r="E347" s="4">
        <v>17.5</v>
      </c>
      <c r="F347" s="4">
        <f t="shared" si="16"/>
        <v>94.980310638297865</v>
      </c>
      <c r="G347" s="4">
        <f t="shared" si="17"/>
        <v>38.790310638297868</v>
      </c>
    </row>
    <row r="348" spans="1:7">
      <c r="A348" s="2">
        <v>40203</v>
      </c>
      <c r="B348" s="2">
        <f t="shared" si="15"/>
        <v>40179</v>
      </c>
      <c r="C348" s="4">
        <v>111.86565400000002</v>
      </c>
      <c r="D348" s="4">
        <v>56.19</v>
      </c>
      <c r="E348" s="4">
        <v>17.5</v>
      </c>
      <c r="F348" s="4">
        <f t="shared" si="16"/>
        <v>95.204811914893625</v>
      </c>
      <c r="G348" s="4">
        <f t="shared" si="17"/>
        <v>39.014811914893627</v>
      </c>
    </row>
    <row r="349" spans="1:7">
      <c r="A349" s="2">
        <v>40210</v>
      </c>
      <c r="B349" s="2">
        <f t="shared" si="15"/>
        <v>40210</v>
      </c>
      <c r="C349" s="4">
        <v>111.90562199999999</v>
      </c>
      <c r="D349" s="4">
        <v>56.19</v>
      </c>
      <c r="E349" s="4">
        <v>17.5</v>
      </c>
      <c r="F349" s="4">
        <f t="shared" si="16"/>
        <v>95.238827234042546</v>
      </c>
      <c r="G349" s="4">
        <f t="shared" si="17"/>
        <v>39.048827234042548</v>
      </c>
    </row>
    <row r="350" spans="1:7">
      <c r="A350" s="2">
        <v>40217</v>
      </c>
      <c r="B350" s="2">
        <f t="shared" si="15"/>
        <v>40210</v>
      </c>
      <c r="C350" s="4">
        <v>111.95014099999999</v>
      </c>
      <c r="D350" s="4">
        <v>56.19</v>
      </c>
      <c r="E350" s="4">
        <v>17.5</v>
      </c>
      <c r="F350" s="4">
        <f t="shared" si="16"/>
        <v>95.276715744680843</v>
      </c>
      <c r="G350" s="4">
        <f t="shared" si="17"/>
        <v>39.086715744680845</v>
      </c>
    </row>
    <row r="351" spans="1:7">
      <c r="A351" s="2">
        <v>40224</v>
      </c>
      <c r="B351" s="2">
        <f t="shared" si="15"/>
        <v>40210</v>
      </c>
      <c r="C351" s="4">
        <v>111.892903</v>
      </c>
      <c r="D351" s="4">
        <v>56.19</v>
      </c>
      <c r="E351" s="4">
        <v>17.5</v>
      </c>
      <c r="F351" s="4">
        <f t="shared" si="16"/>
        <v>95.228002553191487</v>
      </c>
      <c r="G351" s="4">
        <f t="shared" si="17"/>
        <v>39.03800255319149</v>
      </c>
    </row>
    <row r="352" spans="1:7">
      <c r="A352" s="2">
        <v>40231</v>
      </c>
      <c r="B352" s="2">
        <f t="shared" si="15"/>
        <v>40210</v>
      </c>
      <c r="C352" s="4">
        <v>111.56485600000001</v>
      </c>
      <c r="D352" s="4">
        <v>56.19</v>
      </c>
      <c r="E352" s="4">
        <v>17.5</v>
      </c>
      <c r="F352" s="4">
        <f t="shared" si="16"/>
        <v>94.948813617021273</v>
      </c>
      <c r="G352" s="4">
        <f t="shared" si="17"/>
        <v>38.758813617021275</v>
      </c>
    </row>
    <row r="353" spans="1:7">
      <c r="A353" s="2">
        <v>40238</v>
      </c>
      <c r="B353" s="2">
        <f t="shared" si="15"/>
        <v>40238</v>
      </c>
      <c r="C353" s="4">
        <v>112.41734299999999</v>
      </c>
      <c r="D353" s="4">
        <v>56.19</v>
      </c>
      <c r="E353" s="4">
        <v>17.5</v>
      </c>
      <c r="F353" s="4">
        <f t="shared" si="16"/>
        <v>95.674334468085092</v>
      </c>
      <c r="G353" s="4">
        <f t="shared" si="17"/>
        <v>39.484334468085095</v>
      </c>
    </row>
    <row r="354" spans="1:7">
      <c r="A354" s="2">
        <v>40245</v>
      </c>
      <c r="B354" s="2">
        <f t="shared" si="15"/>
        <v>40238</v>
      </c>
      <c r="C354" s="4">
        <v>113.71174400000002</v>
      </c>
      <c r="D354" s="4">
        <v>56.19</v>
      </c>
      <c r="E354" s="4">
        <v>17.5</v>
      </c>
      <c r="F354" s="4">
        <f t="shared" si="16"/>
        <v>96.775952340425548</v>
      </c>
      <c r="G354" s="4">
        <f t="shared" si="17"/>
        <v>40.58595234042555</v>
      </c>
    </row>
    <row r="355" spans="1:7">
      <c r="A355" s="2">
        <v>40252</v>
      </c>
      <c r="B355" s="2">
        <f t="shared" si="15"/>
        <v>40238</v>
      </c>
      <c r="C355" s="4">
        <v>115.458187</v>
      </c>
      <c r="D355" s="4">
        <v>56.19</v>
      </c>
      <c r="E355" s="4">
        <v>17.5</v>
      </c>
      <c r="F355" s="4">
        <f t="shared" si="16"/>
        <v>98.262286808510638</v>
      </c>
      <c r="G355" s="4">
        <f t="shared" si="17"/>
        <v>42.07228680851064</v>
      </c>
    </row>
    <row r="356" spans="1:7">
      <c r="A356" s="2">
        <v>40259</v>
      </c>
      <c r="B356" s="2">
        <f t="shared" si="15"/>
        <v>40238</v>
      </c>
      <c r="C356" s="4">
        <v>116.590958</v>
      </c>
      <c r="D356" s="4">
        <v>56.19</v>
      </c>
      <c r="E356" s="4">
        <v>17.5</v>
      </c>
      <c r="F356" s="4">
        <f t="shared" si="16"/>
        <v>99.226347234042549</v>
      </c>
      <c r="G356" s="4">
        <f t="shared" si="17"/>
        <v>43.036347234042552</v>
      </c>
    </row>
    <row r="357" spans="1:7">
      <c r="A357" s="2">
        <v>40266</v>
      </c>
      <c r="B357" s="2">
        <f t="shared" si="15"/>
        <v>40238</v>
      </c>
      <c r="C357" s="4">
        <v>117.28185100000002</v>
      </c>
      <c r="D357" s="4">
        <v>56.19</v>
      </c>
      <c r="E357" s="4">
        <v>17.5</v>
      </c>
      <c r="F357" s="4">
        <f t="shared" si="16"/>
        <v>99.814341276595755</v>
      </c>
      <c r="G357" s="4">
        <f t="shared" si="17"/>
        <v>43.624341276595757</v>
      </c>
    </row>
    <row r="358" spans="1:7">
      <c r="A358" s="2">
        <v>40273</v>
      </c>
      <c r="B358" s="2">
        <f t="shared" si="15"/>
        <v>40269</v>
      </c>
      <c r="C358" s="4">
        <v>119.286053</v>
      </c>
      <c r="D358" s="4">
        <v>57.19</v>
      </c>
      <c r="E358" s="4">
        <v>17.5</v>
      </c>
      <c r="F358" s="4">
        <f t="shared" si="16"/>
        <v>101.52004510638297</v>
      </c>
      <c r="G358" s="4">
        <f t="shared" si="17"/>
        <v>44.330045106382968</v>
      </c>
    </row>
    <row r="359" spans="1:7">
      <c r="A359" s="2">
        <v>40280</v>
      </c>
      <c r="B359" s="2">
        <f t="shared" si="15"/>
        <v>40269</v>
      </c>
      <c r="C359" s="4">
        <v>119.94229500000002</v>
      </c>
      <c r="D359" s="4">
        <v>57.19</v>
      </c>
      <c r="E359" s="4">
        <v>17.5</v>
      </c>
      <c r="F359" s="4">
        <f t="shared" si="16"/>
        <v>102.07854893617022</v>
      </c>
      <c r="G359" s="4">
        <f t="shared" si="17"/>
        <v>44.888548936170224</v>
      </c>
    </row>
    <row r="360" spans="1:7">
      <c r="A360" s="2">
        <v>40287</v>
      </c>
      <c r="B360" s="2">
        <f t="shared" si="15"/>
        <v>40269</v>
      </c>
      <c r="C360" s="4">
        <v>120.554956</v>
      </c>
      <c r="D360" s="4">
        <v>57.19</v>
      </c>
      <c r="E360" s="4">
        <v>17.5</v>
      </c>
      <c r="F360" s="4">
        <f t="shared" si="16"/>
        <v>102.59996255319149</v>
      </c>
      <c r="G360" s="4">
        <f t="shared" si="17"/>
        <v>45.409962553191491</v>
      </c>
    </row>
    <row r="361" spans="1:7">
      <c r="A361" s="2">
        <v>40294</v>
      </c>
      <c r="B361" s="2">
        <f t="shared" si="15"/>
        <v>40269</v>
      </c>
      <c r="C361" s="4">
        <v>120.987002</v>
      </c>
      <c r="D361" s="4">
        <v>57.19</v>
      </c>
      <c r="E361" s="4">
        <v>17.5</v>
      </c>
      <c r="F361" s="4">
        <f t="shared" si="16"/>
        <v>102.96766127659575</v>
      </c>
      <c r="G361" s="4">
        <f t="shared" si="17"/>
        <v>45.777661276595751</v>
      </c>
    </row>
    <row r="362" spans="1:7">
      <c r="A362" s="2">
        <v>40301</v>
      </c>
      <c r="B362" s="2">
        <f t="shared" si="15"/>
        <v>40299</v>
      </c>
      <c r="C362" s="4">
        <v>121.18373300000002</v>
      </c>
      <c r="D362" s="4">
        <v>57.19</v>
      </c>
      <c r="E362" s="4">
        <v>17.5</v>
      </c>
      <c r="F362" s="4">
        <f t="shared" si="16"/>
        <v>103.13509191489362</v>
      </c>
      <c r="G362" s="4">
        <f t="shared" si="17"/>
        <v>45.945091914893624</v>
      </c>
    </row>
    <row r="363" spans="1:7">
      <c r="A363" s="2">
        <v>40308</v>
      </c>
      <c r="B363" s="2">
        <f t="shared" si="15"/>
        <v>40299</v>
      </c>
      <c r="C363" s="4">
        <v>121.310311</v>
      </c>
      <c r="D363" s="4">
        <v>57.19</v>
      </c>
      <c r="E363" s="4">
        <v>17.5</v>
      </c>
      <c r="F363" s="4">
        <f t="shared" si="16"/>
        <v>103.24281787234042</v>
      </c>
      <c r="G363" s="4">
        <f t="shared" si="17"/>
        <v>46.052817872340427</v>
      </c>
    </row>
    <row r="364" spans="1:7">
      <c r="A364" s="2">
        <v>40315</v>
      </c>
      <c r="B364" s="2">
        <f t="shared" si="15"/>
        <v>40299</v>
      </c>
      <c r="C364" s="4">
        <v>121.30394699999999</v>
      </c>
      <c r="D364" s="4">
        <v>57.19</v>
      </c>
      <c r="E364" s="4">
        <v>17.5</v>
      </c>
      <c r="F364" s="4">
        <f t="shared" si="16"/>
        <v>103.23740170212766</v>
      </c>
      <c r="G364" s="4">
        <f t="shared" si="17"/>
        <v>46.047401702127658</v>
      </c>
    </row>
    <row r="365" spans="1:7">
      <c r="A365" s="2">
        <v>40322</v>
      </c>
      <c r="B365" s="2">
        <f t="shared" si="15"/>
        <v>40299</v>
      </c>
      <c r="C365" s="4">
        <v>119.92543199999999</v>
      </c>
      <c r="D365" s="4">
        <v>57.19</v>
      </c>
      <c r="E365" s="4">
        <v>17.5</v>
      </c>
      <c r="F365" s="4">
        <f t="shared" si="16"/>
        <v>102.06419744680849</v>
      </c>
      <c r="G365" s="4">
        <f t="shared" si="17"/>
        <v>44.874197446808495</v>
      </c>
    </row>
    <row r="366" spans="1:7">
      <c r="A366" s="2">
        <v>40329</v>
      </c>
      <c r="B366" s="2">
        <f t="shared" si="15"/>
        <v>40299</v>
      </c>
      <c r="C366" s="4">
        <v>118.542993</v>
      </c>
      <c r="D366" s="4">
        <v>57.19</v>
      </c>
      <c r="E366" s="4">
        <v>17.5</v>
      </c>
      <c r="F366" s="4">
        <f t="shared" si="16"/>
        <v>100.88765361702127</v>
      </c>
      <c r="G366" s="4">
        <f t="shared" si="17"/>
        <v>43.697653617021274</v>
      </c>
    </row>
    <row r="367" spans="1:7">
      <c r="A367" s="2">
        <v>40336</v>
      </c>
      <c r="B367" s="2">
        <f t="shared" si="15"/>
        <v>40330</v>
      </c>
      <c r="C367" s="4">
        <v>118.204835</v>
      </c>
      <c r="D367" s="4">
        <v>57.19</v>
      </c>
      <c r="E367" s="4">
        <v>17.5</v>
      </c>
      <c r="F367" s="4">
        <f t="shared" si="16"/>
        <v>100.59985957446808</v>
      </c>
      <c r="G367" s="4">
        <f t="shared" si="17"/>
        <v>43.409859574468086</v>
      </c>
    </row>
    <row r="368" spans="1:7">
      <c r="A368" s="2">
        <v>40343</v>
      </c>
      <c r="B368" s="2">
        <f t="shared" si="15"/>
        <v>40330</v>
      </c>
      <c r="C368" s="4">
        <v>117.86583200000001</v>
      </c>
      <c r="D368" s="4">
        <v>57.19</v>
      </c>
      <c r="E368" s="4">
        <v>17.5</v>
      </c>
      <c r="F368" s="4">
        <f t="shared" si="16"/>
        <v>100.31134638297873</v>
      </c>
      <c r="G368" s="4">
        <f t="shared" si="17"/>
        <v>43.121346382978729</v>
      </c>
    </row>
    <row r="369" spans="1:7">
      <c r="A369" s="2">
        <v>40350</v>
      </c>
      <c r="B369" s="2">
        <f t="shared" si="15"/>
        <v>40330</v>
      </c>
      <c r="C369" s="4">
        <v>117.80199100000002</v>
      </c>
      <c r="D369" s="4">
        <v>57.19</v>
      </c>
      <c r="E369" s="4">
        <v>17.5</v>
      </c>
      <c r="F369" s="4">
        <f t="shared" si="16"/>
        <v>100.25701361702129</v>
      </c>
      <c r="G369" s="4">
        <f t="shared" si="17"/>
        <v>43.067013617021288</v>
      </c>
    </row>
    <row r="370" spans="1:7">
      <c r="A370" s="2">
        <v>40357</v>
      </c>
      <c r="B370" s="2">
        <f t="shared" si="15"/>
        <v>40330</v>
      </c>
      <c r="C370" s="4">
        <v>117.877241</v>
      </c>
      <c r="D370" s="4">
        <v>57.19</v>
      </c>
      <c r="E370" s="4">
        <v>17.5</v>
      </c>
      <c r="F370" s="4">
        <f t="shared" si="16"/>
        <v>100.32105617021276</v>
      </c>
      <c r="G370" s="4">
        <f t="shared" si="17"/>
        <v>43.131056170212759</v>
      </c>
    </row>
    <row r="371" spans="1:7">
      <c r="A371" s="2">
        <v>40364</v>
      </c>
      <c r="B371" s="2">
        <f t="shared" si="15"/>
        <v>40360</v>
      </c>
      <c r="C371" s="4">
        <v>117.90912900000001</v>
      </c>
      <c r="D371" s="4">
        <v>57.19</v>
      </c>
      <c r="E371" s="4">
        <v>17.5</v>
      </c>
      <c r="F371" s="4">
        <f t="shared" si="16"/>
        <v>100.34819489361702</v>
      </c>
      <c r="G371" s="4">
        <f t="shared" si="17"/>
        <v>43.158194893617022</v>
      </c>
    </row>
    <row r="372" spans="1:7">
      <c r="A372" s="2">
        <v>40371</v>
      </c>
      <c r="B372" s="2">
        <f t="shared" si="15"/>
        <v>40360</v>
      </c>
      <c r="C372" s="4">
        <v>117.39348100000001</v>
      </c>
      <c r="D372" s="4">
        <v>57.19</v>
      </c>
      <c r="E372" s="4">
        <v>17.5</v>
      </c>
      <c r="F372" s="4">
        <f t="shared" si="16"/>
        <v>99.909345531914894</v>
      </c>
      <c r="G372" s="4">
        <f t="shared" si="17"/>
        <v>42.719345531914897</v>
      </c>
    </row>
    <row r="373" spans="1:7">
      <c r="A373" s="2">
        <v>40378</v>
      </c>
      <c r="B373" s="2">
        <f t="shared" si="15"/>
        <v>40360</v>
      </c>
      <c r="C373" s="4">
        <v>116.84867799999999</v>
      </c>
      <c r="D373" s="4">
        <v>57.19</v>
      </c>
      <c r="E373" s="4">
        <v>17.5</v>
      </c>
      <c r="F373" s="4">
        <f t="shared" si="16"/>
        <v>99.445683404255306</v>
      </c>
      <c r="G373" s="4">
        <f t="shared" si="17"/>
        <v>42.255683404255308</v>
      </c>
    </row>
    <row r="374" spans="1:7">
      <c r="A374" s="2">
        <v>40385</v>
      </c>
      <c r="B374" s="2">
        <f t="shared" si="15"/>
        <v>40360</v>
      </c>
      <c r="C374" s="4">
        <v>116.61429799999999</v>
      </c>
      <c r="D374" s="4">
        <v>57.19</v>
      </c>
      <c r="E374" s="4">
        <v>17.5</v>
      </c>
      <c r="F374" s="4">
        <f t="shared" si="16"/>
        <v>99.246211063829776</v>
      </c>
      <c r="G374" s="4">
        <f t="shared" si="17"/>
        <v>42.056211063829778</v>
      </c>
    </row>
    <row r="375" spans="1:7">
      <c r="A375" s="2">
        <v>40392</v>
      </c>
      <c r="B375" s="2">
        <f t="shared" si="15"/>
        <v>40391</v>
      </c>
      <c r="C375" s="4">
        <v>116.50902600000001</v>
      </c>
      <c r="D375" s="4">
        <v>57.19</v>
      </c>
      <c r="E375" s="4">
        <v>17.5</v>
      </c>
      <c r="F375" s="4">
        <f t="shared" si="16"/>
        <v>99.156617872340433</v>
      </c>
      <c r="G375" s="4">
        <f t="shared" si="17"/>
        <v>41.966617872340436</v>
      </c>
    </row>
    <row r="376" spans="1:7">
      <c r="A376" s="2">
        <v>40399</v>
      </c>
      <c r="B376" s="2">
        <f t="shared" si="15"/>
        <v>40391</v>
      </c>
      <c r="C376" s="4">
        <v>116.345645</v>
      </c>
      <c r="D376" s="4">
        <v>57.19</v>
      </c>
      <c r="E376" s="4">
        <v>17.5</v>
      </c>
      <c r="F376" s="4">
        <f t="shared" si="16"/>
        <v>99.01757021276596</v>
      </c>
      <c r="G376" s="4">
        <f t="shared" si="17"/>
        <v>41.827570212765963</v>
      </c>
    </row>
    <row r="377" spans="1:7">
      <c r="A377" s="2">
        <v>40406</v>
      </c>
      <c r="B377" s="2">
        <f t="shared" si="15"/>
        <v>40391</v>
      </c>
      <c r="C377" s="4">
        <v>116.337238</v>
      </c>
      <c r="D377" s="4">
        <v>57.19</v>
      </c>
      <c r="E377" s="4">
        <v>17.5</v>
      </c>
      <c r="F377" s="4">
        <f t="shared" si="16"/>
        <v>99.010415319148933</v>
      </c>
      <c r="G377" s="4">
        <f t="shared" si="17"/>
        <v>41.820415319148935</v>
      </c>
    </row>
    <row r="378" spans="1:7">
      <c r="A378" s="2">
        <v>40413</v>
      </c>
      <c r="B378" s="2">
        <f t="shared" si="15"/>
        <v>40391</v>
      </c>
      <c r="C378" s="4">
        <v>115.64259799999999</v>
      </c>
      <c r="D378" s="4">
        <v>57.19</v>
      </c>
      <c r="E378" s="4">
        <v>17.5</v>
      </c>
      <c r="F378" s="4">
        <f t="shared" si="16"/>
        <v>98.419232340425523</v>
      </c>
      <c r="G378" s="4">
        <f t="shared" si="17"/>
        <v>41.229232340425526</v>
      </c>
    </row>
    <row r="379" spans="1:7">
      <c r="A379" s="2">
        <v>40420</v>
      </c>
      <c r="B379" s="2">
        <f t="shared" si="15"/>
        <v>40391</v>
      </c>
      <c r="C379" s="4">
        <v>114.98343899999999</v>
      </c>
      <c r="D379" s="4">
        <v>57.19</v>
      </c>
      <c r="E379" s="4">
        <v>17.5</v>
      </c>
      <c r="F379" s="4">
        <f t="shared" si="16"/>
        <v>97.858245957446798</v>
      </c>
      <c r="G379" s="4">
        <f t="shared" si="17"/>
        <v>40.6682459574468</v>
      </c>
    </row>
    <row r="380" spans="1:7">
      <c r="A380" s="2">
        <v>40427</v>
      </c>
      <c r="B380" s="2">
        <f t="shared" si="15"/>
        <v>40422</v>
      </c>
      <c r="C380" s="4">
        <v>114.59094599999999</v>
      </c>
      <c r="D380" s="4">
        <v>57.19</v>
      </c>
      <c r="E380" s="4">
        <v>17.5</v>
      </c>
      <c r="F380" s="4">
        <f t="shared" si="16"/>
        <v>97.52420936170212</v>
      </c>
      <c r="G380" s="4">
        <f t="shared" si="17"/>
        <v>40.334209361702122</v>
      </c>
    </row>
    <row r="381" spans="1:7">
      <c r="A381" s="2">
        <v>40434</v>
      </c>
      <c r="B381" s="2">
        <f t="shared" si="15"/>
        <v>40422</v>
      </c>
      <c r="C381" s="4">
        <v>114.656544</v>
      </c>
      <c r="D381" s="4">
        <v>57.19</v>
      </c>
      <c r="E381" s="4">
        <v>17.5</v>
      </c>
      <c r="F381" s="4">
        <f t="shared" si="16"/>
        <v>97.580037446808504</v>
      </c>
      <c r="G381" s="4">
        <f t="shared" si="17"/>
        <v>40.390037446808506</v>
      </c>
    </row>
    <row r="382" spans="1:7">
      <c r="A382" s="2">
        <v>40441</v>
      </c>
      <c r="B382" s="2">
        <f t="shared" si="15"/>
        <v>40422</v>
      </c>
      <c r="C382" s="4">
        <v>115.06469100000001</v>
      </c>
      <c r="D382" s="4">
        <v>57.19</v>
      </c>
      <c r="E382" s="4">
        <v>17.5</v>
      </c>
      <c r="F382" s="4">
        <f t="shared" si="16"/>
        <v>97.927396595744682</v>
      </c>
      <c r="G382" s="4">
        <f t="shared" si="17"/>
        <v>40.737396595744684</v>
      </c>
    </row>
    <row r="383" spans="1:7">
      <c r="A383" s="2">
        <v>40448</v>
      </c>
      <c r="B383" s="2">
        <f t="shared" si="15"/>
        <v>40422</v>
      </c>
      <c r="C383" s="4">
        <v>115.394465</v>
      </c>
      <c r="D383" s="4">
        <v>57.19</v>
      </c>
      <c r="E383" s="4">
        <v>17.5</v>
      </c>
      <c r="F383" s="4">
        <f t="shared" si="16"/>
        <v>98.208055319148926</v>
      </c>
      <c r="G383" s="4">
        <f t="shared" si="17"/>
        <v>41.018055319148928</v>
      </c>
    </row>
    <row r="384" spans="1:7">
      <c r="A384" s="2">
        <v>40455</v>
      </c>
      <c r="B384" s="2">
        <f t="shared" si="15"/>
        <v>40452</v>
      </c>
      <c r="C384" s="4">
        <v>116.01308499999999</v>
      </c>
      <c r="D384" s="4">
        <v>58.19</v>
      </c>
      <c r="E384" s="4">
        <v>17.5</v>
      </c>
      <c r="F384" s="4">
        <f t="shared" si="16"/>
        <v>98.734540425531904</v>
      </c>
      <c r="G384" s="4">
        <f t="shared" si="17"/>
        <v>40.544540425531906</v>
      </c>
    </row>
    <row r="385" spans="1:7">
      <c r="A385" s="2">
        <v>40462</v>
      </c>
      <c r="B385" s="2">
        <f t="shared" si="15"/>
        <v>40452</v>
      </c>
      <c r="C385" s="4">
        <v>116.78295899999999</v>
      </c>
      <c r="D385" s="4">
        <v>58.19</v>
      </c>
      <c r="E385" s="4">
        <v>17.5</v>
      </c>
      <c r="F385" s="4">
        <f t="shared" si="16"/>
        <v>99.389752340425517</v>
      </c>
      <c r="G385" s="4">
        <f t="shared" si="17"/>
        <v>41.199752340425519</v>
      </c>
    </row>
    <row r="386" spans="1:7">
      <c r="A386" s="2">
        <v>40469</v>
      </c>
      <c r="B386" s="2">
        <f t="shared" si="15"/>
        <v>40452</v>
      </c>
      <c r="C386" s="4">
        <v>117.283602</v>
      </c>
      <c r="D386" s="4">
        <v>58.19</v>
      </c>
      <c r="E386" s="4">
        <v>17.5</v>
      </c>
      <c r="F386" s="4">
        <f t="shared" si="16"/>
        <v>99.815831489361699</v>
      </c>
      <c r="G386" s="4">
        <f t="shared" si="17"/>
        <v>41.625831489361701</v>
      </c>
    </row>
    <row r="387" spans="1:7">
      <c r="A387" s="2">
        <v>40476</v>
      </c>
      <c r="B387" s="2">
        <f t="shared" ref="B387:B404" si="18">DATE(YEAR(A387),MONTH(A387),1)</f>
        <v>40452</v>
      </c>
      <c r="C387" s="4">
        <v>117.73926400000002</v>
      </c>
      <c r="D387" s="4">
        <v>58.19</v>
      </c>
      <c r="E387" s="4">
        <v>17.5</v>
      </c>
      <c r="F387" s="4">
        <f t="shared" ref="F387:F404" si="19">C387/(E387/100+1)</f>
        <v>100.20362893617022</v>
      </c>
      <c r="G387" s="4">
        <f t="shared" ref="G387:G404" si="20">F387-D387</f>
        <v>42.013628936170221</v>
      </c>
    </row>
    <row r="388" spans="1:7">
      <c r="A388" s="2">
        <v>40483</v>
      </c>
      <c r="B388" s="2">
        <f t="shared" si="18"/>
        <v>40483</v>
      </c>
      <c r="C388" s="4">
        <v>118.17751500000001</v>
      </c>
      <c r="D388" s="4">
        <v>58.19</v>
      </c>
      <c r="E388" s="4">
        <v>17.5</v>
      </c>
      <c r="F388" s="4">
        <f t="shared" si="19"/>
        <v>100.57660851063831</v>
      </c>
      <c r="G388" s="4">
        <f t="shared" si="20"/>
        <v>42.386608510638311</v>
      </c>
    </row>
    <row r="389" spans="1:7">
      <c r="A389" s="2">
        <v>40490</v>
      </c>
      <c r="B389" s="2">
        <f t="shared" si="18"/>
        <v>40483</v>
      </c>
      <c r="C389" s="4">
        <v>118.671395</v>
      </c>
      <c r="D389" s="4">
        <v>58.19</v>
      </c>
      <c r="E389" s="4">
        <v>17.5</v>
      </c>
      <c r="F389" s="4">
        <f t="shared" si="19"/>
        <v>100.99693191489362</v>
      </c>
      <c r="G389" s="4">
        <f t="shared" si="20"/>
        <v>42.806931914893624</v>
      </c>
    </row>
    <row r="390" spans="1:7">
      <c r="A390" s="2">
        <v>40497</v>
      </c>
      <c r="B390" s="2">
        <f t="shared" si="18"/>
        <v>40483</v>
      </c>
      <c r="C390" s="4">
        <v>118.797061</v>
      </c>
      <c r="D390" s="4">
        <v>58.19</v>
      </c>
      <c r="E390" s="4">
        <v>17.5</v>
      </c>
      <c r="F390" s="4">
        <f t="shared" si="19"/>
        <v>101.10388170212765</v>
      </c>
      <c r="G390" s="4">
        <f t="shared" si="20"/>
        <v>42.913881702127654</v>
      </c>
    </row>
    <row r="391" spans="1:7">
      <c r="A391" s="2">
        <v>40504</v>
      </c>
      <c r="B391" s="2">
        <f t="shared" si="18"/>
        <v>40483</v>
      </c>
      <c r="C391" s="4">
        <v>118.98856600000001</v>
      </c>
      <c r="D391" s="4">
        <v>58.19</v>
      </c>
      <c r="E391" s="4">
        <v>17.5</v>
      </c>
      <c r="F391" s="4">
        <f t="shared" si="19"/>
        <v>101.26686468085107</v>
      </c>
      <c r="G391" s="4">
        <f t="shared" si="20"/>
        <v>43.076864680851074</v>
      </c>
    </row>
    <row r="392" spans="1:7">
      <c r="A392" s="2">
        <v>40511</v>
      </c>
      <c r="B392" s="2">
        <f t="shared" si="18"/>
        <v>40483</v>
      </c>
      <c r="C392" s="4">
        <v>119.207667</v>
      </c>
      <c r="D392" s="4">
        <v>58.19</v>
      </c>
      <c r="E392" s="4">
        <v>17.5</v>
      </c>
      <c r="F392" s="4">
        <f t="shared" si="19"/>
        <v>101.45333361702127</v>
      </c>
      <c r="G392" s="4">
        <f t="shared" si="20"/>
        <v>43.263333617021274</v>
      </c>
    </row>
    <row r="393" spans="1:7">
      <c r="A393" s="2">
        <v>40518</v>
      </c>
      <c r="B393" s="2">
        <f t="shared" si="18"/>
        <v>40513</v>
      </c>
      <c r="C393" s="4">
        <v>120.541506</v>
      </c>
      <c r="D393" s="4">
        <v>58.19</v>
      </c>
      <c r="E393" s="4">
        <v>17.5</v>
      </c>
      <c r="F393" s="4">
        <f t="shared" si="19"/>
        <v>102.58851574468085</v>
      </c>
      <c r="G393" s="4">
        <f t="shared" si="20"/>
        <v>44.39851574468085</v>
      </c>
    </row>
    <row r="394" spans="1:7">
      <c r="A394" s="2">
        <v>40525</v>
      </c>
      <c r="B394" s="2">
        <f t="shared" si="18"/>
        <v>40513</v>
      </c>
      <c r="C394" s="4">
        <v>121.681916</v>
      </c>
      <c r="D394" s="4">
        <v>58.19</v>
      </c>
      <c r="E394" s="4">
        <v>17.5</v>
      </c>
      <c r="F394" s="4">
        <f t="shared" si="19"/>
        <v>103.5590774468085</v>
      </c>
      <c r="G394" s="4">
        <f t="shared" si="20"/>
        <v>45.369077446808504</v>
      </c>
    </row>
    <row r="395" spans="1:7">
      <c r="A395" s="2">
        <v>40532</v>
      </c>
      <c r="B395" s="2">
        <f t="shared" si="18"/>
        <v>40513</v>
      </c>
      <c r="C395" s="4">
        <v>122.309134</v>
      </c>
      <c r="D395" s="4">
        <v>58.19</v>
      </c>
      <c r="E395" s="4">
        <v>17.5</v>
      </c>
      <c r="F395" s="4">
        <f t="shared" si="19"/>
        <v>104.09287999999999</v>
      </c>
      <c r="G395" s="4">
        <f t="shared" si="20"/>
        <v>45.902879999999996</v>
      </c>
    </row>
    <row r="396" spans="1:7">
      <c r="A396" s="2">
        <v>40539</v>
      </c>
      <c r="B396" s="2">
        <f t="shared" si="18"/>
        <v>40513</v>
      </c>
      <c r="C396" s="4">
        <v>123.441238</v>
      </c>
      <c r="D396" s="4">
        <v>58.19</v>
      </c>
      <c r="E396" s="4">
        <v>17.5</v>
      </c>
      <c r="F396" s="4">
        <f t="shared" si="19"/>
        <v>105.05637276595745</v>
      </c>
      <c r="G396" s="4">
        <f t="shared" si="20"/>
        <v>46.86637276595745</v>
      </c>
    </row>
    <row r="397" spans="1:7">
      <c r="A397" s="2">
        <v>40546</v>
      </c>
      <c r="B397" s="2">
        <f t="shared" si="18"/>
        <v>40544</v>
      </c>
      <c r="C397" s="4">
        <v>124.85238899999999</v>
      </c>
      <c r="D397" s="4">
        <v>58.95</v>
      </c>
      <c r="E397" s="4">
        <v>17.5</v>
      </c>
      <c r="F397" s="4">
        <f t="shared" si="19"/>
        <v>106.25735234042551</v>
      </c>
      <c r="G397" s="4">
        <f t="shared" si="20"/>
        <v>47.30735234042551</v>
      </c>
    </row>
    <row r="398" spans="1:7">
      <c r="A398" s="2">
        <v>40553</v>
      </c>
      <c r="B398" s="2">
        <f t="shared" si="18"/>
        <v>40544</v>
      </c>
      <c r="C398" s="4">
        <v>127.398126</v>
      </c>
      <c r="D398" s="4">
        <v>58.95</v>
      </c>
      <c r="E398" s="4">
        <v>20</v>
      </c>
      <c r="F398" s="4">
        <f t="shared" si="19"/>
        <v>106.16510500000001</v>
      </c>
      <c r="G398" s="4">
        <f t="shared" si="20"/>
        <v>47.215105000000008</v>
      </c>
    </row>
    <row r="399" spans="1:7">
      <c r="A399" s="2">
        <v>40560</v>
      </c>
      <c r="B399" s="2">
        <f t="shared" si="18"/>
        <v>40544</v>
      </c>
      <c r="C399" s="4">
        <v>127.87220300000001</v>
      </c>
      <c r="D399" s="4">
        <v>58.95</v>
      </c>
      <c r="E399" s="4">
        <v>20</v>
      </c>
      <c r="F399" s="4">
        <f t="shared" si="19"/>
        <v>106.56016916666668</v>
      </c>
      <c r="G399" s="4">
        <f t="shared" si="20"/>
        <v>47.61016916666668</v>
      </c>
    </row>
    <row r="400" spans="1:7">
      <c r="A400" s="2">
        <v>40567</v>
      </c>
      <c r="B400" s="2">
        <f t="shared" si="18"/>
        <v>40544</v>
      </c>
      <c r="C400" s="4">
        <v>128.352261</v>
      </c>
      <c r="D400" s="4">
        <v>58.95</v>
      </c>
      <c r="E400" s="4">
        <v>20</v>
      </c>
      <c r="F400" s="4">
        <f t="shared" si="19"/>
        <v>106.9602175</v>
      </c>
      <c r="G400" s="4">
        <f t="shared" si="20"/>
        <v>48.010217499999996</v>
      </c>
    </row>
    <row r="401" spans="1:7">
      <c r="A401" s="2">
        <v>40574</v>
      </c>
      <c r="B401" s="2">
        <f t="shared" si="18"/>
        <v>40544</v>
      </c>
      <c r="C401" s="4">
        <v>128.547955</v>
      </c>
      <c r="D401" s="4">
        <v>58.95</v>
      </c>
      <c r="E401" s="4">
        <v>20</v>
      </c>
      <c r="F401" s="4">
        <f t="shared" si="19"/>
        <v>107.12329583333334</v>
      </c>
      <c r="G401" s="4">
        <f t="shared" si="20"/>
        <v>48.173295833333341</v>
      </c>
    </row>
    <row r="402" spans="1:7">
      <c r="A402" s="2">
        <v>40581</v>
      </c>
      <c r="B402" s="2">
        <f t="shared" si="18"/>
        <v>40575</v>
      </c>
      <c r="C402" s="4">
        <v>128.63559800000002</v>
      </c>
      <c r="D402" s="4">
        <v>58.95</v>
      </c>
      <c r="E402" s="4">
        <v>20</v>
      </c>
      <c r="F402" s="4">
        <f t="shared" si="19"/>
        <v>107.19633166666668</v>
      </c>
      <c r="G402" s="4">
        <f t="shared" si="20"/>
        <v>48.246331666666677</v>
      </c>
    </row>
    <row r="403" spans="1:7">
      <c r="A403" s="2">
        <v>40588</v>
      </c>
      <c r="B403" s="2">
        <f t="shared" si="18"/>
        <v>40575</v>
      </c>
      <c r="C403" s="4">
        <v>128.725403</v>
      </c>
      <c r="D403" s="4">
        <v>58.95</v>
      </c>
      <c r="E403" s="4">
        <v>20</v>
      </c>
      <c r="F403" s="4">
        <f t="shared" si="19"/>
        <v>107.27116916666667</v>
      </c>
      <c r="G403" s="4">
        <f t="shared" si="20"/>
        <v>48.321169166666664</v>
      </c>
    </row>
    <row r="404" spans="1:7">
      <c r="A404" s="2">
        <v>40595</v>
      </c>
      <c r="B404" s="2">
        <f t="shared" si="18"/>
        <v>40575</v>
      </c>
      <c r="C404" s="4">
        <v>128.91914499999999</v>
      </c>
      <c r="D404" s="4">
        <v>58.95</v>
      </c>
      <c r="E404" s="4">
        <v>20</v>
      </c>
      <c r="F404" s="4">
        <f t="shared" si="19"/>
        <v>107.43262083333333</v>
      </c>
      <c r="G404" s="4">
        <f t="shared" si="20"/>
        <v>48.482620833333328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04"/>
  <sheetViews>
    <sheetView workbookViewId="0">
      <selection activeCell="A2" sqref="A2"/>
    </sheetView>
  </sheetViews>
  <sheetFormatPr defaultRowHeight="15"/>
  <cols>
    <col min="1" max="1" width="10.7109375" style="2" bestFit="1" customWidth="1"/>
    <col min="2" max="2" width="13.7109375" style="2" bestFit="1" customWidth="1"/>
    <col min="3" max="3" width="13.5703125" style="7" bestFit="1" customWidth="1"/>
  </cols>
  <sheetData>
    <row r="1" spans="1:3">
      <c r="A1" s="5" t="s">
        <v>0</v>
      </c>
      <c r="B1" s="1" t="s">
        <v>9</v>
      </c>
      <c r="C1" s="6" t="s">
        <v>2</v>
      </c>
    </row>
    <row r="2" spans="1:3">
      <c r="A2" s="2">
        <v>37778</v>
      </c>
      <c r="B2" s="2">
        <f>DATE(YEAR(A2),MONTH(A2),1)</f>
        <v>37773</v>
      </c>
      <c r="C2" s="7">
        <v>27.58</v>
      </c>
    </row>
    <row r="3" spans="1:3">
      <c r="A3" s="2">
        <v>37785</v>
      </c>
      <c r="B3" s="2">
        <f t="shared" ref="B3:B66" si="0">DATE(YEAR(A3),MONTH(A3),1)</f>
        <v>37773</v>
      </c>
      <c r="C3" s="7">
        <v>28.39</v>
      </c>
    </row>
    <row r="4" spans="1:3">
      <c r="A4" s="2">
        <v>37792</v>
      </c>
      <c r="B4" s="2">
        <f t="shared" si="0"/>
        <v>37773</v>
      </c>
      <c r="C4" s="7">
        <v>26.68</v>
      </c>
    </row>
    <row r="5" spans="1:3">
      <c r="A5" s="2">
        <v>37799</v>
      </c>
      <c r="B5" s="2">
        <f t="shared" si="0"/>
        <v>37773</v>
      </c>
      <c r="C5" s="7">
        <v>27.1</v>
      </c>
    </row>
    <row r="6" spans="1:3">
      <c r="A6" s="2">
        <v>37806</v>
      </c>
      <c r="B6" s="2">
        <f t="shared" si="0"/>
        <v>37803</v>
      </c>
      <c r="C6" s="7">
        <v>27.92</v>
      </c>
    </row>
    <row r="7" spans="1:3">
      <c r="A7" s="2">
        <v>37813</v>
      </c>
      <c r="B7" s="2">
        <f t="shared" si="0"/>
        <v>37803</v>
      </c>
      <c r="C7" s="7">
        <v>28.15</v>
      </c>
    </row>
    <row r="8" spans="1:3">
      <c r="A8" s="2">
        <v>37820</v>
      </c>
      <c r="B8" s="2">
        <f t="shared" si="0"/>
        <v>37803</v>
      </c>
      <c r="C8" s="7">
        <v>28.7</v>
      </c>
    </row>
    <row r="9" spans="1:3">
      <c r="A9" s="2">
        <v>37827</v>
      </c>
      <c r="B9" s="2">
        <f t="shared" si="0"/>
        <v>37803</v>
      </c>
      <c r="C9" s="7">
        <v>28.33</v>
      </c>
    </row>
    <row r="10" spans="1:3">
      <c r="A10" s="2">
        <v>37834</v>
      </c>
      <c r="B10" s="2">
        <f t="shared" si="0"/>
        <v>37834</v>
      </c>
      <c r="C10" s="7">
        <v>28.23</v>
      </c>
    </row>
    <row r="11" spans="1:3">
      <c r="A11" s="2">
        <v>37841</v>
      </c>
      <c r="B11" s="2">
        <f t="shared" si="0"/>
        <v>37834</v>
      </c>
      <c r="C11" s="7">
        <v>30.14</v>
      </c>
    </row>
    <row r="12" spans="1:3">
      <c r="A12" s="2">
        <v>37848</v>
      </c>
      <c r="B12" s="2">
        <f t="shared" si="0"/>
        <v>37834</v>
      </c>
      <c r="C12" s="7">
        <v>29.59</v>
      </c>
    </row>
    <row r="13" spans="1:3">
      <c r="A13" s="2">
        <v>37855</v>
      </c>
      <c r="B13" s="2">
        <f t="shared" si="0"/>
        <v>37834</v>
      </c>
      <c r="C13" s="7">
        <v>29.14</v>
      </c>
    </row>
    <row r="14" spans="1:3">
      <c r="A14" s="2">
        <v>37862</v>
      </c>
      <c r="B14" s="2">
        <f t="shared" si="0"/>
        <v>37834</v>
      </c>
      <c r="C14" s="7">
        <v>29.77</v>
      </c>
    </row>
    <row r="15" spans="1:3">
      <c r="A15" s="2">
        <v>37869</v>
      </c>
      <c r="B15" s="2">
        <f t="shared" si="0"/>
        <v>37865</v>
      </c>
      <c r="C15" s="7">
        <v>28.38</v>
      </c>
    </row>
    <row r="16" spans="1:3">
      <c r="A16" s="2">
        <v>37876</v>
      </c>
      <c r="B16" s="2">
        <f t="shared" si="0"/>
        <v>37865</v>
      </c>
      <c r="C16" s="7">
        <v>26.59</v>
      </c>
    </row>
    <row r="17" spans="1:3">
      <c r="A17" s="2">
        <v>37883</v>
      </c>
      <c r="B17" s="2">
        <f t="shared" si="0"/>
        <v>37865</v>
      </c>
      <c r="C17" s="7">
        <v>25.8</v>
      </c>
    </row>
    <row r="18" spans="1:3">
      <c r="A18" s="2">
        <v>37890</v>
      </c>
      <c r="B18" s="2">
        <f t="shared" si="0"/>
        <v>37865</v>
      </c>
      <c r="C18" s="7">
        <v>26.13</v>
      </c>
    </row>
    <row r="19" spans="1:3">
      <c r="A19" s="2">
        <v>37897</v>
      </c>
      <c r="B19" s="2">
        <f t="shared" si="0"/>
        <v>37895</v>
      </c>
      <c r="C19" s="7">
        <v>28.11</v>
      </c>
    </row>
    <row r="20" spans="1:3">
      <c r="A20" s="2">
        <v>37904</v>
      </c>
      <c r="B20" s="2">
        <f t="shared" si="0"/>
        <v>37895</v>
      </c>
      <c r="C20" s="7">
        <v>29.19</v>
      </c>
    </row>
    <row r="21" spans="1:3">
      <c r="A21" s="2">
        <v>37911</v>
      </c>
      <c r="B21" s="2">
        <f t="shared" si="0"/>
        <v>37895</v>
      </c>
      <c r="C21" s="7">
        <v>31.11</v>
      </c>
    </row>
    <row r="22" spans="1:3">
      <c r="A22" s="2">
        <v>37918</v>
      </c>
      <c r="B22" s="2">
        <f t="shared" si="0"/>
        <v>37895</v>
      </c>
      <c r="C22" s="7">
        <v>29.49</v>
      </c>
    </row>
    <row r="23" spans="1:3">
      <c r="A23" s="2">
        <v>37925</v>
      </c>
      <c r="B23" s="2">
        <f t="shared" si="0"/>
        <v>37895</v>
      </c>
      <c r="C23" s="7">
        <v>28.8</v>
      </c>
    </row>
    <row r="24" spans="1:3">
      <c r="A24" s="2">
        <v>37932</v>
      </c>
      <c r="B24" s="2">
        <f t="shared" si="0"/>
        <v>37926</v>
      </c>
      <c r="C24" s="7">
        <v>28.02</v>
      </c>
    </row>
    <row r="25" spans="1:3">
      <c r="A25" s="2">
        <v>37939</v>
      </c>
      <c r="B25" s="2">
        <f t="shared" si="0"/>
        <v>37926</v>
      </c>
      <c r="C25" s="7">
        <v>28.71</v>
      </c>
    </row>
    <row r="26" spans="1:3">
      <c r="A26" s="2">
        <v>37946</v>
      </c>
      <c r="B26" s="2">
        <f t="shared" si="0"/>
        <v>37926</v>
      </c>
      <c r="C26" s="7">
        <v>29.42</v>
      </c>
    </row>
    <row r="27" spans="1:3">
      <c r="A27" s="2">
        <v>37953</v>
      </c>
      <c r="B27" s="2">
        <f t="shared" si="0"/>
        <v>37926</v>
      </c>
      <c r="C27" s="7">
        <v>28.46</v>
      </c>
    </row>
    <row r="28" spans="1:3">
      <c r="A28" s="2">
        <v>37960</v>
      </c>
      <c r="B28" s="2">
        <f t="shared" si="0"/>
        <v>37956</v>
      </c>
      <c r="C28" s="7">
        <v>28.87</v>
      </c>
    </row>
    <row r="29" spans="1:3">
      <c r="A29" s="2">
        <v>37967</v>
      </c>
      <c r="B29" s="2">
        <f t="shared" si="0"/>
        <v>37956</v>
      </c>
      <c r="C29" s="7">
        <v>29.87</v>
      </c>
    </row>
    <row r="30" spans="1:3">
      <c r="A30" s="2">
        <v>37974</v>
      </c>
      <c r="B30" s="2">
        <f t="shared" si="0"/>
        <v>37956</v>
      </c>
      <c r="C30" s="7">
        <v>30.4</v>
      </c>
    </row>
    <row r="31" spans="1:3">
      <c r="A31" s="2">
        <v>37981</v>
      </c>
      <c r="B31" s="2">
        <f t="shared" si="0"/>
        <v>37956</v>
      </c>
      <c r="C31" s="7">
        <v>30.04</v>
      </c>
    </row>
    <row r="32" spans="1:3">
      <c r="A32" s="2">
        <v>37988</v>
      </c>
      <c r="B32" s="2">
        <f t="shared" si="0"/>
        <v>37987</v>
      </c>
      <c r="C32" s="7">
        <v>29.73</v>
      </c>
    </row>
    <row r="33" spans="1:3">
      <c r="A33" s="2">
        <v>37995</v>
      </c>
      <c r="B33" s="2">
        <f t="shared" si="0"/>
        <v>37987</v>
      </c>
      <c r="C33" s="7">
        <v>31.11</v>
      </c>
    </row>
    <row r="34" spans="1:3">
      <c r="A34" s="2">
        <v>38002</v>
      </c>
      <c r="B34" s="2">
        <f t="shared" si="0"/>
        <v>37987</v>
      </c>
      <c r="C34" s="7">
        <v>31.96</v>
      </c>
    </row>
    <row r="35" spans="1:3">
      <c r="A35" s="2">
        <v>38009</v>
      </c>
      <c r="B35" s="2">
        <f t="shared" si="0"/>
        <v>37987</v>
      </c>
      <c r="C35" s="7">
        <v>31.59</v>
      </c>
    </row>
    <row r="36" spans="1:3">
      <c r="A36" s="2">
        <v>38016</v>
      </c>
      <c r="B36" s="2">
        <f t="shared" si="0"/>
        <v>37987</v>
      </c>
      <c r="C36" s="7">
        <v>30.53</v>
      </c>
    </row>
    <row r="37" spans="1:3">
      <c r="A37" s="2">
        <v>38023</v>
      </c>
      <c r="B37" s="2">
        <f t="shared" si="0"/>
        <v>38018</v>
      </c>
      <c r="C37" s="7">
        <v>29.6</v>
      </c>
    </row>
    <row r="38" spans="1:3">
      <c r="A38" s="2">
        <v>38030</v>
      </c>
      <c r="B38" s="2">
        <f t="shared" si="0"/>
        <v>38018</v>
      </c>
      <c r="C38" s="7">
        <v>29.9</v>
      </c>
    </row>
    <row r="39" spans="1:3">
      <c r="A39" s="2">
        <v>38037</v>
      </c>
      <c r="B39" s="2">
        <f t="shared" si="0"/>
        <v>38018</v>
      </c>
      <c r="C39" s="7">
        <v>31.04</v>
      </c>
    </row>
    <row r="40" spans="1:3">
      <c r="A40" s="2">
        <v>38044</v>
      </c>
      <c r="B40" s="2">
        <f t="shared" si="0"/>
        <v>38018</v>
      </c>
      <c r="C40" s="7">
        <v>31.9</v>
      </c>
    </row>
    <row r="41" spans="1:3">
      <c r="A41" s="2">
        <v>38051</v>
      </c>
      <c r="B41" s="2">
        <f t="shared" si="0"/>
        <v>38047</v>
      </c>
      <c r="C41" s="7">
        <v>33.479999999999997</v>
      </c>
    </row>
    <row r="42" spans="1:3">
      <c r="A42" s="2">
        <v>38058</v>
      </c>
      <c r="B42" s="2">
        <f t="shared" si="0"/>
        <v>38047</v>
      </c>
      <c r="C42" s="7">
        <v>33.880000000000003</v>
      </c>
    </row>
    <row r="43" spans="1:3">
      <c r="A43" s="2">
        <v>38065</v>
      </c>
      <c r="B43" s="2">
        <f t="shared" si="0"/>
        <v>38047</v>
      </c>
      <c r="C43" s="7">
        <v>34.17</v>
      </c>
    </row>
    <row r="44" spans="1:3">
      <c r="A44" s="2">
        <v>38072</v>
      </c>
      <c r="B44" s="2">
        <f t="shared" si="0"/>
        <v>38047</v>
      </c>
      <c r="C44" s="7">
        <v>34.19</v>
      </c>
    </row>
    <row r="45" spans="1:3">
      <c r="A45" s="2">
        <v>38079</v>
      </c>
      <c r="B45" s="2">
        <f t="shared" si="0"/>
        <v>38078</v>
      </c>
      <c r="C45" s="7">
        <v>32.590000000000003</v>
      </c>
    </row>
    <row r="46" spans="1:3">
      <c r="A46" s="2">
        <v>38086</v>
      </c>
      <c r="B46" s="2">
        <f t="shared" si="0"/>
        <v>38078</v>
      </c>
      <c r="C46" s="7">
        <v>31.63</v>
      </c>
    </row>
    <row r="47" spans="1:3">
      <c r="A47" s="2">
        <v>38093</v>
      </c>
      <c r="B47" s="2">
        <f t="shared" si="0"/>
        <v>38078</v>
      </c>
      <c r="C47" s="7">
        <v>33.450000000000003</v>
      </c>
    </row>
    <row r="48" spans="1:3">
      <c r="A48" s="2">
        <v>38100</v>
      </c>
      <c r="B48" s="2">
        <f t="shared" si="0"/>
        <v>38078</v>
      </c>
      <c r="C48" s="7">
        <v>33.26</v>
      </c>
    </row>
    <row r="49" spans="1:3">
      <c r="A49" s="2">
        <v>38107</v>
      </c>
      <c r="B49" s="2">
        <f t="shared" si="0"/>
        <v>38078</v>
      </c>
      <c r="C49" s="7">
        <v>33.86</v>
      </c>
    </row>
    <row r="50" spans="1:3">
      <c r="A50" s="2">
        <v>38114</v>
      </c>
      <c r="B50" s="2">
        <f t="shared" si="0"/>
        <v>38108</v>
      </c>
      <c r="C50" s="7">
        <v>36.299999999999997</v>
      </c>
    </row>
    <row r="51" spans="1:3">
      <c r="A51" s="2">
        <v>38121</v>
      </c>
      <c r="B51" s="2">
        <f t="shared" si="0"/>
        <v>38108</v>
      </c>
      <c r="C51" s="7">
        <v>37.799999999999997</v>
      </c>
    </row>
    <row r="52" spans="1:3">
      <c r="A52" s="2">
        <v>38128</v>
      </c>
      <c r="B52" s="2">
        <f t="shared" si="0"/>
        <v>38108</v>
      </c>
      <c r="C52" s="7">
        <v>38.74</v>
      </c>
    </row>
    <row r="53" spans="1:3">
      <c r="A53" s="2">
        <v>38135</v>
      </c>
      <c r="B53" s="2">
        <f t="shared" si="0"/>
        <v>38108</v>
      </c>
      <c r="C53" s="7">
        <v>37.909999999999997</v>
      </c>
    </row>
    <row r="54" spans="1:3">
      <c r="A54" s="2">
        <v>38142</v>
      </c>
      <c r="B54" s="2">
        <f t="shared" si="0"/>
        <v>38139</v>
      </c>
      <c r="C54" s="7">
        <v>37.78</v>
      </c>
    </row>
    <row r="55" spans="1:3">
      <c r="A55" s="2">
        <v>38149</v>
      </c>
      <c r="B55" s="2">
        <f t="shared" si="0"/>
        <v>38139</v>
      </c>
      <c r="C55" s="7">
        <v>35.479999999999997</v>
      </c>
    </row>
    <row r="56" spans="1:3">
      <c r="A56" s="2">
        <v>38156</v>
      </c>
      <c r="B56" s="2">
        <f t="shared" si="0"/>
        <v>38139</v>
      </c>
      <c r="C56" s="7">
        <v>35.1</v>
      </c>
    </row>
    <row r="57" spans="1:3">
      <c r="A57" s="2">
        <v>38163</v>
      </c>
      <c r="B57" s="2">
        <f t="shared" si="0"/>
        <v>38139</v>
      </c>
      <c r="C57" s="7">
        <v>34.96</v>
      </c>
    </row>
    <row r="58" spans="1:3">
      <c r="A58" s="2">
        <v>38170</v>
      </c>
      <c r="B58" s="2">
        <f t="shared" si="0"/>
        <v>38169</v>
      </c>
      <c r="C58" s="7">
        <v>33.409999999999997</v>
      </c>
    </row>
    <row r="59" spans="1:3">
      <c r="A59" s="2">
        <v>38177</v>
      </c>
      <c r="B59" s="2">
        <f t="shared" si="0"/>
        <v>38169</v>
      </c>
      <c r="C59" s="7">
        <v>36.159999999999997</v>
      </c>
    </row>
    <row r="60" spans="1:3">
      <c r="A60" s="2">
        <v>38184</v>
      </c>
      <c r="B60" s="2">
        <f t="shared" si="0"/>
        <v>38169</v>
      </c>
      <c r="C60" s="7">
        <v>37.479999999999997</v>
      </c>
    </row>
    <row r="61" spans="1:3">
      <c r="A61" s="2">
        <v>38191</v>
      </c>
      <c r="B61" s="2">
        <f t="shared" si="0"/>
        <v>38169</v>
      </c>
      <c r="C61" s="7">
        <v>38.96</v>
      </c>
    </row>
    <row r="62" spans="1:3">
      <c r="A62" s="2">
        <v>38198</v>
      </c>
      <c r="B62" s="2">
        <f t="shared" si="0"/>
        <v>38169</v>
      </c>
      <c r="C62" s="7">
        <v>40.18</v>
      </c>
    </row>
    <row r="63" spans="1:3">
      <c r="A63" s="2">
        <v>38205</v>
      </c>
      <c r="B63" s="2">
        <f t="shared" si="0"/>
        <v>38200</v>
      </c>
      <c r="C63" s="7">
        <v>42.25</v>
      </c>
    </row>
    <row r="64" spans="1:3">
      <c r="A64" s="2">
        <v>38212</v>
      </c>
      <c r="B64" s="2">
        <f t="shared" si="0"/>
        <v>38200</v>
      </c>
      <c r="C64" s="7">
        <v>43.53</v>
      </c>
    </row>
    <row r="65" spans="1:3">
      <c r="A65" s="2">
        <v>38219</v>
      </c>
      <c r="B65" s="2">
        <f t="shared" si="0"/>
        <v>38200</v>
      </c>
      <c r="C65" s="7">
        <v>44.74</v>
      </c>
    </row>
    <row r="66" spans="1:3">
      <c r="A66" s="2">
        <v>38226</v>
      </c>
      <c r="B66" s="2">
        <f t="shared" si="0"/>
        <v>38200</v>
      </c>
      <c r="C66" s="7">
        <v>43</v>
      </c>
    </row>
    <row r="67" spans="1:3">
      <c r="A67" s="2">
        <v>38233</v>
      </c>
      <c r="B67" s="2">
        <f t="shared" ref="B67:B130" si="1">DATE(YEAR(A67),MONTH(A67),1)</f>
        <v>38231</v>
      </c>
      <c r="C67" s="7">
        <v>40.9</v>
      </c>
    </row>
    <row r="68" spans="1:3">
      <c r="A68" s="2">
        <v>38240</v>
      </c>
      <c r="B68" s="2">
        <f t="shared" si="1"/>
        <v>38231</v>
      </c>
      <c r="C68" s="7">
        <v>41.14</v>
      </c>
    </row>
    <row r="69" spans="1:3">
      <c r="A69" s="2">
        <v>38247</v>
      </c>
      <c r="B69" s="2">
        <f t="shared" si="1"/>
        <v>38231</v>
      </c>
      <c r="C69" s="7">
        <v>41.87</v>
      </c>
    </row>
    <row r="70" spans="1:3">
      <c r="A70" s="2">
        <v>38254</v>
      </c>
      <c r="B70" s="2">
        <f t="shared" si="1"/>
        <v>38231</v>
      </c>
      <c r="C70" s="7">
        <v>44.12</v>
      </c>
    </row>
    <row r="71" spans="1:3">
      <c r="A71" s="2">
        <v>38261</v>
      </c>
      <c r="B71" s="2">
        <f t="shared" si="1"/>
        <v>38261</v>
      </c>
      <c r="C71" s="7">
        <v>47.04</v>
      </c>
    </row>
    <row r="72" spans="1:3">
      <c r="A72" s="2">
        <v>38268</v>
      </c>
      <c r="B72" s="2">
        <f t="shared" si="1"/>
        <v>38261</v>
      </c>
      <c r="C72" s="7">
        <v>47.46</v>
      </c>
    </row>
    <row r="73" spans="1:3">
      <c r="A73" s="2">
        <v>38275</v>
      </c>
      <c r="B73" s="2">
        <f t="shared" si="1"/>
        <v>38261</v>
      </c>
      <c r="C73" s="7">
        <v>50.44</v>
      </c>
    </row>
    <row r="74" spans="1:3">
      <c r="A74" s="2">
        <v>38282</v>
      </c>
      <c r="B74" s="2">
        <f t="shared" si="1"/>
        <v>38261</v>
      </c>
      <c r="C74" s="7">
        <v>49.91</v>
      </c>
    </row>
    <row r="75" spans="1:3">
      <c r="A75" s="2">
        <v>38289</v>
      </c>
      <c r="B75" s="2">
        <f t="shared" si="1"/>
        <v>38261</v>
      </c>
      <c r="C75" s="7">
        <v>51.48</v>
      </c>
    </row>
    <row r="76" spans="1:3">
      <c r="A76" s="2">
        <v>38296</v>
      </c>
      <c r="B76" s="2">
        <f t="shared" si="1"/>
        <v>38292</v>
      </c>
      <c r="C76" s="7">
        <v>46.25</v>
      </c>
    </row>
    <row r="77" spans="1:3">
      <c r="A77" s="2">
        <v>38303</v>
      </c>
      <c r="B77" s="2">
        <f t="shared" si="1"/>
        <v>38292</v>
      </c>
      <c r="C77" s="7">
        <v>43.38</v>
      </c>
    </row>
    <row r="78" spans="1:3">
      <c r="A78" s="2">
        <v>38310</v>
      </c>
      <c r="B78" s="2">
        <f t="shared" si="1"/>
        <v>38292</v>
      </c>
      <c r="C78" s="7">
        <v>40.53</v>
      </c>
    </row>
    <row r="79" spans="1:3">
      <c r="A79" s="2">
        <v>38317</v>
      </c>
      <c r="B79" s="2">
        <f t="shared" si="1"/>
        <v>38292</v>
      </c>
      <c r="C79" s="7">
        <v>42.65</v>
      </c>
    </row>
    <row r="80" spans="1:3">
      <c r="A80" s="2">
        <v>38324</v>
      </c>
      <c r="B80" s="2">
        <f t="shared" si="1"/>
        <v>38322</v>
      </c>
      <c r="C80" s="7">
        <v>42.06</v>
      </c>
    </row>
    <row r="81" spans="1:3">
      <c r="A81" s="2">
        <v>38331</v>
      </c>
      <c r="B81" s="2">
        <f t="shared" si="1"/>
        <v>38322</v>
      </c>
      <c r="C81" s="7">
        <v>37.979999999999997</v>
      </c>
    </row>
    <row r="82" spans="1:3">
      <c r="A82" s="2">
        <v>38338</v>
      </c>
      <c r="B82" s="2">
        <f t="shared" si="1"/>
        <v>38322</v>
      </c>
      <c r="C82" s="7">
        <v>38.21</v>
      </c>
    </row>
    <row r="83" spans="1:3">
      <c r="A83" s="2">
        <v>38345</v>
      </c>
      <c r="B83" s="2">
        <f t="shared" si="1"/>
        <v>38322</v>
      </c>
      <c r="C83" s="7">
        <v>42.86</v>
      </c>
    </row>
    <row r="84" spans="1:3">
      <c r="A84" s="2">
        <v>38352</v>
      </c>
      <c r="B84" s="2">
        <f t="shared" si="1"/>
        <v>38322</v>
      </c>
      <c r="C84" s="7">
        <v>39.43</v>
      </c>
    </row>
    <row r="85" spans="1:3">
      <c r="A85" s="2">
        <v>38359</v>
      </c>
      <c r="B85" s="2">
        <f t="shared" si="1"/>
        <v>38353</v>
      </c>
      <c r="C85" s="7">
        <v>41.39</v>
      </c>
    </row>
    <row r="86" spans="1:3">
      <c r="A86" s="2">
        <v>38366</v>
      </c>
      <c r="B86" s="2">
        <f t="shared" si="1"/>
        <v>38353</v>
      </c>
      <c r="C86" s="7">
        <v>43.84</v>
      </c>
    </row>
    <row r="87" spans="1:3">
      <c r="A87" s="2">
        <v>38373</v>
      </c>
      <c r="B87" s="2">
        <f t="shared" si="1"/>
        <v>38353</v>
      </c>
      <c r="C87" s="7">
        <v>44.92</v>
      </c>
    </row>
    <row r="88" spans="1:3">
      <c r="A88" s="2">
        <v>38380</v>
      </c>
      <c r="B88" s="2">
        <f t="shared" si="1"/>
        <v>38353</v>
      </c>
      <c r="C88" s="7">
        <v>46.09</v>
      </c>
    </row>
    <row r="89" spans="1:3">
      <c r="A89" s="2">
        <v>38387</v>
      </c>
      <c r="B89" s="2">
        <f t="shared" si="1"/>
        <v>38384</v>
      </c>
      <c r="C89" s="7">
        <v>44.28</v>
      </c>
    </row>
    <row r="90" spans="1:3">
      <c r="A90" s="2">
        <v>38394</v>
      </c>
      <c r="B90" s="2">
        <f t="shared" si="1"/>
        <v>38384</v>
      </c>
      <c r="C90" s="7">
        <v>43.39</v>
      </c>
    </row>
    <row r="91" spans="1:3">
      <c r="A91" s="2">
        <v>38401</v>
      </c>
      <c r="B91" s="2">
        <f t="shared" si="1"/>
        <v>38384</v>
      </c>
      <c r="C91" s="7">
        <v>44.77</v>
      </c>
    </row>
    <row r="92" spans="1:3">
      <c r="A92" s="2">
        <v>38408</v>
      </c>
      <c r="B92" s="2">
        <f t="shared" si="1"/>
        <v>38384</v>
      </c>
      <c r="C92" s="7">
        <v>47.45</v>
      </c>
    </row>
    <row r="93" spans="1:3">
      <c r="A93" s="2">
        <v>38415</v>
      </c>
      <c r="B93" s="2">
        <f t="shared" si="1"/>
        <v>38412</v>
      </c>
      <c r="C93" s="7">
        <v>50.74</v>
      </c>
    </row>
    <row r="94" spans="1:3">
      <c r="A94" s="2">
        <v>38422</v>
      </c>
      <c r="B94" s="2">
        <f t="shared" si="1"/>
        <v>38412</v>
      </c>
      <c r="C94" s="7">
        <v>52.89</v>
      </c>
    </row>
    <row r="95" spans="1:3">
      <c r="A95" s="2">
        <v>38429</v>
      </c>
      <c r="B95" s="2">
        <f t="shared" si="1"/>
        <v>38412</v>
      </c>
      <c r="C95" s="7">
        <v>53.95</v>
      </c>
    </row>
    <row r="96" spans="1:3">
      <c r="A96" s="2">
        <v>38436</v>
      </c>
      <c r="B96" s="2">
        <f t="shared" si="1"/>
        <v>38412</v>
      </c>
      <c r="C96" s="7">
        <v>54.81</v>
      </c>
    </row>
    <row r="97" spans="1:3">
      <c r="A97" s="2">
        <v>38443</v>
      </c>
      <c r="B97" s="2">
        <f t="shared" si="1"/>
        <v>38443</v>
      </c>
      <c r="C97" s="7">
        <v>52.15</v>
      </c>
    </row>
    <row r="98" spans="1:3">
      <c r="A98" s="2">
        <v>38450</v>
      </c>
      <c r="B98" s="2">
        <f t="shared" si="1"/>
        <v>38443</v>
      </c>
      <c r="C98" s="7">
        <v>54.43</v>
      </c>
    </row>
    <row r="99" spans="1:3">
      <c r="A99" s="2">
        <v>38457</v>
      </c>
      <c r="B99" s="2">
        <f t="shared" si="1"/>
        <v>38443</v>
      </c>
      <c r="C99" s="7">
        <v>51.44</v>
      </c>
    </row>
    <row r="100" spans="1:3">
      <c r="A100" s="2">
        <v>38464</v>
      </c>
      <c r="B100" s="2">
        <f t="shared" si="1"/>
        <v>38443</v>
      </c>
      <c r="C100" s="7">
        <v>51.42</v>
      </c>
    </row>
    <row r="101" spans="1:3">
      <c r="A101" s="2">
        <v>38471</v>
      </c>
      <c r="B101" s="2">
        <f t="shared" si="1"/>
        <v>38443</v>
      </c>
      <c r="C101" s="7">
        <v>51.88</v>
      </c>
    </row>
    <row r="102" spans="1:3">
      <c r="A102" s="2">
        <v>38478</v>
      </c>
      <c r="B102" s="2">
        <f t="shared" si="1"/>
        <v>38473</v>
      </c>
      <c r="C102" s="7">
        <v>49.86</v>
      </c>
    </row>
    <row r="103" spans="1:3">
      <c r="A103" s="2">
        <v>38485</v>
      </c>
      <c r="B103" s="2">
        <f t="shared" si="1"/>
        <v>38473</v>
      </c>
      <c r="C103" s="7">
        <v>49.1</v>
      </c>
    </row>
    <row r="104" spans="1:3">
      <c r="A104" s="2">
        <v>38492</v>
      </c>
      <c r="B104" s="2">
        <f t="shared" si="1"/>
        <v>38473</v>
      </c>
      <c r="C104" s="7">
        <v>47.25</v>
      </c>
    </row>
    <row r="105" spans="1:3">
      <c r="A105" s="2">
        <v>38499</v>
      </c>
      <c r="B105" s="2">
        <f t="shared" si="1"/>
        <v>38473</v>
      </c>
      <c r="C105" s="7">
        <v>47.95</v>
      </c>
    </row>
    <row r="106" spans="1:3">
      <c r="A106" s="2">
        <v>38506</v>
      </c>
      <c r="B106" s="2">
        <f t="shared" si="1"/>
        <v>38504</v>
      </c>
      <c r="C106" s="7">
        <v>51.21</v>
      </c>
    </row>
    <row r="107" spans="1:3">
      <c r="A107" s="2">
        <v>38513</v>
      </c>
      <c r="B107" s="2">
        <f t="shared" si="1"/>
        <v>38504</v>
      </c>
      <c r="C107" s="7">
        <v>53.26</v>
      </c>
    </row>
    <row r="108" spans="1:3">
      <c r="A108" s="2">
        <v>38520</v>
      </c>
      <c r="B108" s="2">
        <f t="shared" si="1"/>
        <v>38504</v>
      </c>
      <c r="C108" s="7">
        <v>53.57</v>
      </c>
    </row>
    <row r="109" spans="1:3">
      <c r="A109" s="2">
        <v>38527</v>
      </c>
      <c r="B109" s="2">
        <f t="shared" si="1"/>
        <v>38504</v>
      </c>
      <c r="C109" s="7">
        <v>56.73</v>
      </c>
    </row>
    <row r="110" spans="1:3">
      <c r="A110" s="2">
        <v>38534</v>
      </c>
      <c r="B110" s="2">
        <f t="shared" si="1"/>
        <v>38534</v>
      </c>
      <c r="C110" s="7">
        <v>56.81</v>
      </c>
    </row>
    <row r="111" spans="1:3">
      <c r="A111" s="2">
        <v>38541</v>
      </c>
      <c r="B111" s="2">
        <f t="shared" si="1"/>
        <v>38534</v>
      </c>
      <c r="C111" s="7">
        <v>57.73</v>
      </c>
    </row>
    <row r="112" spans="1:3">
      <c r="A112" s="2">
        <v>38548</v>
      </c>
      <c r="B112" s="2">
        <f t="shared" si="1"/>
        <v>38534</v>
      </c>
      <c r="C112" s="7">
        <v>57.63</v>
      </c>
    </row>
    <row r="113" spans="1:3">
      <c r="A113" s="2">
        <v>38555</v>
      </c>
      <c r="B113" s="2">
        <f t="shared" si="1"/>
        <v>38534</v>
      </c>
      <c r="C113" s="7">
        <v>56.56</v>
      </c>
    </row>
    <row r="114" spans="1:3">
      <c r="A114" s="2">
        <v>38562</v>
      </c>
      <c r="B114" s="2">
        <f t="shared" si="1"/>
        <v>38534</v>
      </c>
      <c r="C114" s="7">
        <v>57.39</v>
      </c>
    </row>
    <row r="115" spans="1:3">
      <c r="A115" s="2">
        <v>38569</v>
      </c>
      <c r="B115" s="2">
        <f t="shared" si="1"/>
        <v>38565</v>
      </c>
      <c r="C115" s="7">
        <v>59.97</v>
      </c>
    </row>
    <row r="116" spans="1:3">
      <c r="A116" s="2">
        <v>38576</v>
      </c>
      <c r="B116" s="2">
        <f t="shared" si="1"/>
        <v>38565</v>
      </c>
      <c r="C116" s="7">
        <v>62.41</v>
      </c>
    </row>
    <row r="117" spans="1:3">
      <c r="A117" s="2">
        <v>38583</v>
      </c>
      <c r="B117" s="2">
        <f t="shared" si="1"/>
        <v>38565</v>
      </c>
      <c r="C117" s="7">
        <v>65.84</v>
      </c>
    </row>
    <row r="118" spans="1:3">
      <c r="A118" s="2">
        <v>38590</v>
      </c>
      <c r="B118" s="2">
        <f t="shared" si="1"/>
        <v>38565</v>
      </c>
      <c r="C118" s="7">
        <v>64.569999999999993</v>
      </c>
    </row>
    <row r="119" spans="1:3">
      <c r="A119" s="2">
        <v>38597</v>
      </c>
      <c r="B119" s="2">
        <f t="shared" si="1"/>
        <v>38596</v>
      </c>
      <c r="C119" s="7">
        <v>66.34</v>
      </c>
    </row>
    <row r="120" spans="1:3">
      <c r="A120" s="2">
        <v>38604</v>
      </c>
      <c r="B120" s="2">
        <f t="shared" si="1"/>
        <v>38596</v>
      </c>
      <c r="C120" s="7">
        <v>65.819999999999993</v>
      </c>
    </row>
    <row r="121" spans="1:3">
      <c r="A121" s="2">
        <v>38611</v>
      </c>
      <c r="B121" s="2">
        <f t="shared" si="1"/>
        <v>38596</v>
      </c>
      <c r="C121" s="7">
        <v>62.15</v>
      </c>
    </row>
    <row r="122" spans="1:3">
      <c r="A122" s="2">
        <v>38618</v>
      </c>
      <c r="B122" s="2">
        <f t="shared" si="1"/>
        <v>38596</v>
      </c>
      <c r="C122" s="7">
        <v>62.36</v>
      </c>
    </row>
    <row r="123" spans="1:3">
      <c r="A123" s="2">
        <v>38625</v>
      </c>
      <c r="B123" s="2">
        <f t="shared" si="1"/>
        <v>38596</v>
      </c>
      <c r="C123" s="7">
        <v>62.47</v>
      </c>
    </row>
    <row r="124" spans="1:3">
      <c r="A124" s="2">
        <v>38632</v>
      </c>
      <c r="B124" s="2">
        <f t="shared" si="1"/>
        <v>38626</v>
      </c>
      <c r="C124" s="7">
        <v>60.66</v>
      </c>
    </row>
    <row r="125" spans="1:3">
      <c r="A125" s="2">
        <v>38639</v>
      </c>
      <c r="B125" s="2">
        <f t="shared" si="1"/>
        <v>38626</v>
      </c>
      <c r="C125" s="7">
        <v>58.57</v>
      </c>
    </row>
    <row r="126" spans="1:3">
      <c r="A126" s="2">
        <v>38646</v>
      </c>
      <c r="B126" s="2">
        <f t="shared" si="1"/>
        <v>38626</v>
      </c>
      <c r="C126" s="7">
        <v>57.99</v>
      </c>
    </row>
    <row r="127" spans="1:3">
      <c r="A127" s="2">
        <v>38653</v>
      </c>
      <c r="B127" s="2">
        <f t="shared" si="1"/>
        <v>38626</v>
      </c>
      <c r="C127" s="7">
        <v>58.3</v>
      </c>
    </row>
    <row r="128" spans="1:3">
      <c r="A128" s="2">
        <v>38660</v>
      </c>
      <c r="B128" s="2">
        <f t="shared" si="1"/>
        <v>38657</v>
      </c>
      <c r="C128" s="7">
        <v>58.76</v>
      </c>
    </row>
    <row r="129" spans="1:3">
      <c r="A129" s="2">
        <v>38667</v>
      </c>
      <c r="B129" s="2">
        <f t="shared" si="1"/>
        <v>38657</v>
      </c>
      <c r="C129" s="7">
        <v>57.71</v>
      </c>
    </row>
    <row r="130" spans="1:3">
      <c r="A130" s="2">
        <v>38674</v>
      </c>
      <c r="B130" s="2">
        <f t="shared" si="1"/>
        <v>38657</v>
      </c>
      <c r="C130" s="7">
        <v>53.99</v>
      </c>
    </row>
    <row r="131" spans="1:3">
      <c r="A131" s="2">
        <v>38681</v>
      </c>
      <c r="B131" s="2">
        <f t="shared" ref="B131:B194" si="2">DATE(YEAR(A131),MONTH(A131),1)</f>
        <v>38657</v>
      </c>
      <c r="C131" s="7">
        <v>53.57</v>
      </c>
    </row>
    <row r="132" spans="1:3">
      <c r="A132" s="2">
        <v>38688</v>
      </c>
      <c r="B132" s="2">
        <f t="shared" si="2"/>
        <v>38687</v>
      </c>
      <c r="C132" s="7">
        <v>53.23</v>
      </c>
    </row>
    <row r="133" spans="1:3">
      <c r="A133" s="2">
        <v>38695</v>
      </c>
      <c r="B133" s="2">
        <f t="shared" si="2"/>
        <v>38687</v>
      </c>
      <c r="C133" s="7">
        <v>55.99</v>
      </c>
    </row>
    <row r="134" spans="1:3">
      <c r="A134" s="2">
        <v>38702</v>
      </c>
      <c r="B134" s="2">
        <f t="shared" si="2"/>
        <v>38687</v>
      </c>
      <c r="C134" s="7">
        <v>58.47</v>
      </c>
    </row>
    <row r="135" spans="1:3">
      <c r="A135" s="2">
        <v>38709</v>
      </c>
      <c r="B135" s="2">
        <f t="shared" si="2"/>
        <v>38687</v>
      </c>
      <c r="C135" s="7">
        <v>56.82</v>
      </c>
    </row>
    <row r="136" spans="1:3">
      <c r="A136" s="2">
        <v>38716</v>
      </c>
      <c r="B136" s="2">
        <f t="shared" si="2"/>
        <v>38687</v>
      </c>
      <c r="C136" s="7">
        <v>57.25</v>
      </c>
    </row>
    <row r="137" spans="1:3">
      <c r="A137" s="2">
        <v>38723</v>
      </c>
      <c r="B137" s="2">
        <f t="shared" si="2"/>
        <v>38718</v>
      </c>
      <c r="C137" s="7">
        <v>60.93</v>
      </c>
    </row>
    <row r="138" spans="1:3">
      <c r="A138" s="2">
        <v>38730</v>
      </c>
      <c r="B138" s="2">
        <f t="shared" si="2"/>
        <v>38718</v>
      </c>
      <c r="C138" s="7">
        <v>62.42</v>
      </c>
    </row>
    <row r="139" spans="1:3">
      <c r="A139" s="2">
        <v>38737</v>
      </c>
      <c r="B139" s="2">
        <f t="shared" si="2"/>
        <v>38718</v>
      </c>
      <c r="C139" s="7">
        <v>63.09</v>
      </c>
    </row>
    <row r="140" spans="1:3">
      <c r="A140" s="2">
        <v>38744</v>
      </c>
      <c r="B140" s="2">
        <f t="shared" si="2"/>
        <v>38718</v>
      </c>
      <c r="C140" s="7">
        <v>63.99</v>
      </c>
    </row>
    <row r="141" spans="1:3">
      <c r="A141" s="2">
        <v>38751</v>
      </c>
      <c r="B141" s="2">
        <f t="shared" si="2"/>
        <v>38749</v>
      </c>
      <c r="C141" s="7">
        <v>64.73</v>
      </c>
    </row>
    <row r="142" spans="1:3">
      <c r="A142" s="2">
        <v>38758</v>
      </c>
      <c r="B142" s="2">
        <f t="shared" si="2"/>
        <v>38749</v>
      </c>
      <c r="C142" s="7">
        <v>61.84</v>
      </c>
    </row>
    <row r="143" spans="1:3">
      <c r="A143" s="2">
        <v>38765</v>
      </c>
      <c r="B143" s="2">
        <f t="shared" si="2"/>
        <v>38749</v>
      </c>
      <c r="C143" s="7">
        <v>58.41</v>
      </c>
    </row>
    <row r="144" spans="1:3">
      <c r="A144" s="2">
        <v>38772</v>
      </c>
      <c r="B144" s="2">
        <f t="shared" si="2"/>
        <v>38749</v>
      </c>
      <c r="C144" s="7">
        <v>58.5</v>
      </c>
    </row>
    <row r="145" spans="1:3">
      <c r="A145" s="2">
        <v>38779</v>
      </c>
      <c r="B145" s="2">
        <f t="shared" si="2"/>
        <v>38777</v>
      </c>
      <c r="C145" s="7">
        <v>60.39</v>
      </c>
    </row>
    <row r="146" spans="1:3">
      <c r="A146" s="2">
        <v>38786</v>
      </c>
      <c r="B146" s="2">
        <f t="shared" si="2"/>
        <v>38777</v>
      </c>
      <c r="C146" s="7">
        <v>60.73</v>
      </c>
    </row>
    <row r="147" spans="1:3">
      <c r="A147" s="2">
        <v>38793</v>
      </c>
      <c r="B147" s="2">
        <f t="shared" si="2"/>
        <v>38777</v>
      </c>
      <c r="C147" s="7">
        <v>61.39</v>
      </c>
    </row>
    <row r="148" spans="1:3">
      <c r="A148" s="2">
        <v>38800</v>
      </c>
      <c r="B148" s="2">
        <f t="shared" si="2"/>
        <v>38777</v>
      </c>
      <c r="C148" s="7">
        <v>61.71</v>
      </c>
    </row>
    <row r="149" spans="1:3">
      <c r="A149" s="2">
        <v>38807</v>
      </c>
      <c r="B149" s="2">
        <f t="shared" si="2"/>
        <v>38777</v>
      </c>
      <c r="C149" s="7">
        <v>64.16</v>
      </c>
    </row>
    <row r="150" spans="1:3">
      <c r="A150" s="2">
        <v>38814</v>
      </c>
      <c r="B150" s="2">
        <f t="shared" si="2"/>
        <v>38808</v>
      </c>
      <c r="C150" s="7">
        <v>66.819999999999993</v>
      </c>
    </row>
    <row r="151" spans="1:3">
      <c r="A151" s="2">
        <v>38821</v>
      </c>
      <c r="B151" s="2">
        <f t="shared" si="2"/>
        <v>38808</v>
      </c>
      <c r="C151" s="7">
        <v>68.28</v>
      </c>
    </row>
    <row r="152" spans="1:3">
      <c r="A152" s="2">
        <v>38828</v>
      </c>
      <c r="B152" s="2">
        <f t="shared" si="2"/>
        <v>38808</v>
      </c>
      <c r="C152" s="7">
        <v>72.099999999999994</v>
      </c>
    </row>
    <row r="153" spans="1:3">
      <c r="A153" s="2">
        <v>38835</v>
      </c>
      <c r="B153" s="2">
        <f t="shared" si="2"/>
        <v>38808</v>
      </c>
      <c r="C153" s="7">
        <v>73.069999999999993</v>
      </c>
    </row>
    <row r="154" spans="1:3">
      <c r="A154" s="2">
        <v>38842</v>
      </c>
      <c r="B154" s="2">
        <f t="shared" si="2"/>
        <v>38838</v>
      </c>
      <c r="C154" s="7">
        <v>72.959999999999994</v>
      </c>
    </row>
    <row r="155" spans="1:3">
      <c r="A155" s="2">
        <v>38849</v>
      </c>
      <c r="B155" s="2">
        <f t="shared" si="2"/>
        <v>38838</v>
      </c>
      <c r="C155" s="7">
        <v>70.47</v>
      </c>
    </row>
    <row r="156" spans="1:3">
      <c r="A156" s="2">
        <v>38856</v>
      </c>
      <c r="B156" s="2">
        <f t="shared" si="2"/>
        <v>38838</v>
      </c>
      <c r="C156" s="7">
        <v>68.86</v>
      </c>
    </row>
    <row r="157" spans="1:3">
      <c r="A157" s="2">
        <v>38863</v>
      </c>
      <c r="B157" s="2">
        <f t="shared" si="2"/>
        <v>38838</v>
      </c>
      <c r="C157" s="7">
        <v>67.959999999999994</v>
      </c>
    </row>
    <row r="158" spans="1:3">
      <c r="A158" s="2">
        <v>38870</v>
      </c>
      <c r="B158" s="2">
        <f t="shared" si="2"/>
        <v>38869</v>
      </c>
      <c r="C158" s="7">
        <v>69.430000000000007</v>
      </c>
    </row>
    <row r="159" spans="1:3">
      <c r="A159" s="2">
        <v>38877</v>
      </c>
      <c r="B159" s="2">
        <f t="shared" si="2"/>
        <v>38869</v>
      </c>
      <c r="C159" s="7">
        <v>68.06</v>
      </c>
    </row>
    <row r="160" spans="1:3">
      <c r="A160" s="2">
        <v>38884</v>
      </c>
      <c r="B160" s="2">
        <f t="shared" si="2"/>
        <v>38869</v>
      </c>
      <c r="C160" s="7">
        <v>66.83</v>
      </c>
    </row>
    <row r="161" spans="1:3">
      <c r="A161" s="2">
        <v>38891</v>
      </c>
      <c r="B161" s="2">
        <f t="shared" si="2"/>
        <v>38869</v>
      </c>
      <c r="C161" s="7">
        <v>67.239999999999995</v>
      </c>
    </row>
    <row r="162" spans="1:3">
      <c r="A162" s="2">
        <v>38898</v>
      </c>
      <c r="B162" s="2">
        <f t="shared" si="2"/>
        <v>38869</v>
      </c>
      <c r="C162" s="7">
        <v>71.099999999999994</v>
      </c>
    </row>
    <row r="163" spans="1:3">
      <c r="A163" s="2">
        <v>38905</v>
      </c>
      <c r="B163" s="2">
        <f t="shared" si="2"/>
        <v>38899</v>
      </c>
      <c r="C163" s="7">
        <v>73.260000000000005</v>
      </c>
    </row>
    <row r="164" spans="1:3">
      <c r="A164" s="2">
        <v>38912</v>
      </c>
      <c r="B164" s="2">
        <f t="shared" si="2"/>
        <v>38899</v>
      </c>
      <c r="C164" s="7">
        <v>73.78</v>
      </c>
    </row>
    <row r="165" spans="1:3">
      <c r="A165" s="2">
        <v>38919</v>
      </c>
      <c r="B165" s="2">
        <f t="shared" si="2"/>
        <v>38899</v>
      </c>
      <c r="C165" s="7">
        <v>74.239999999999995</v>
      </c>
    </row>
    <row r="166" spans="1:3">
      <c r="A166" s="2">
        <v>38926</v>
      </c>
      <c r="B166" s="2">
        <f t="shared" si="2"/>
        <v>38899</v>
      </c>
      <c r="C166" s="7">
        <v>73.39</v>
      </c>
    </row>
    <row r="167" spans="1:3">
      <c r="A167" s="2">
        <v>38933</v>
      </c>
      <c r="B167" s="2">
        <f t="shared" si="2"/>
        <v>38930</v>
      </c>
      <c r="C167" s="7">
        <v>75.78</v>
      </c>
    </row>
    <row r="168" spans="1:3">
      <c r="A168" s="2">
        <v>38940</v>
      </c>
      <c r="B168" s="2">
        <f t="shared" si="2"/>
        <v>38930</v>
      </c>
      <c r="C168" s="7">
        <v>77.33</v>
      </c>
    </row>
    <row r="169" spans="1:3">
      <c r="A169" s="2">
        <v>38947</v>
      </c>
      <c r="B169" s="2">
        <f t="shared" si="2"/>
        <v>38930</v>
      </c>
      <c r="C169" s="7">
        <v>73.37</v>
      </c>
    </row>
    <row r="170" spans="1:3">
      <c r="A170" s="2">
        <v>38954</v>
      </c>
      <c r="B170" s="2">
        <f t="shared" si="2"/>
        <v>38930</v>
      </c>
      <c r="C170" s="7">
        <v>71.510000000000005</v>
      </c>
    </row>
    <row r="171" spans="1:3">
      <c r="A171" s="2">
        <v>38961</v>
      </c>
      <c r="B171" s="2">
        <f t="shared" si="2"/>
        <v>38961</v>
      </c>
      <c r="C171" s="7">
        <v>68.09</v>
      </c>
    </row>
    <row r="172" spans="1:3">
      <c r="A172" s="2">
        <v>38968</v>
      </c>
      <c r="B172" s="2">
        <f t="shared" si="2"/>
        <v>38961</v>
      </c>
      <c r="C172" s="7">
        <v>65.64</v>
      </c>
    </row>
    <row r="173" spans="1:3">
      <c r="A173" s="2">
        <v>38975</v>
      </c>
      <c r="B173" s="2">
        <f t="shared" si="2"/>
        <v>38961</v>
      </c>
      <c r="C173" s="7">
        <v>62.97</v>
      </c>
    </row>
    <row r="174" spans="1:3">
      <c r="A174" s="2">
        <v>38982</v>
      </c>
      <c r="B174" s="2">
        <f t="shared" si="2"/>
        <v>38961</v>
      </c>
      <c r="C174" s="7">
        <v>60.49</v>
      </c>
    </row>
    <row r="175" spans="1:3">
      <c r="A175" s="2">
        <v>38989</v>
      </c>
      <c r="B175" s="2">
        <f t="shared" si="2"/>
        <v>38961</v>
      </c>
      <c r="C175" s="7">
        <v>58.72</v>
      </c>
    </row>
    <row r="176" spans="1:3">
      <c r="A176" s="2">
        <v>38996</v>
      </c>
      <c r="B176" s="2">
        <f t="shared" si="2"/>
        <v>38991</v>
      </c>
      <c r="C176" s="7">
        <v>57.89</v>
      </c>
    </row>
    <row r="177" spans="1:3">
      <c r="A177" s="2">
        <v>39003</v>
      </c>
      <c r="B177" s="2">
        <f t="shared" si="2"/>
        <v>38991</v>
      </c>
      <c r="C177" s="7">
        <v>57.79</v>
      </c>
    </row>
    <row r="178" spans="1:3">
      <c r="A178" s="2">
        <v>39010</v>
      </c>
      <c r="B178" s="2">
        <f t="shared" si="2"/>
        <v>38991</v>
      </c>
      <c r="C178" s="7">
        <v>57.67</v>
      </c>
    </row>
    <row r="179" spans="1:3">
      <c r="A179" s="2">
        <v>39017</v>
      </c>
      <c r="B179" s="2">
        <f t="shared" si="2"/>
        <v>38991</v>
      </c>
      <c r="C179" s="7">
        <v>57.66</v>
      </c>
    </row>
    <row r="180" spans="1:3">
      <c r="A180" s="2">
        <v>39024</v>
      </c>
      <c r="B180" s="2">
        <f t="shared" si="2"/>
        <v>39022</v>
      </c>
      <c r="C180" s="7">
        <v>57.74</v>
      </c>
    </row>
    <row r="181" spans="1:3">
      <c r="A181" s="2">
        <v>39031</v>
      </c>
      <c r="B181" s="2">
        <f t="shared" si="2"/>
        <v>39022</v>
      </c>
      <c r="C181" s="7">
        <v>59.33</v>
      </c>
    </row>
    <row r="182" spans="1:3">
      <c r="A182" s="2">
        <v>39038</v>
      </c>
      <c r="B182" s="2">
        <f t="shared" si="2"/>
        <v>39022</v>
      </c>
      <c r="C182" s="7">
        <v>58.46</v>
      </c>
    </row>
    <row r="183" spans="1:3">
      <c r="A183" s="2">
        <v>39045</v>
      </c>
      <c r="B183" s="2">
        <f t="shared" si="2"/>
        <v>39022</v>
      </c>
      <c r="C183" s="7">
        <v>58.42</v>
      </c>
    </row>
    <row r="184" spans="1:3">
      <c r="A184" s="2">
        <v>39052</v>
      </c>
      <c r="B184" s="2">
        <f t="shared" si="2"/>
        <v>39052</v>
      </c>
      <c r="C184" s="7">
        <v>61.83</v>
      </c>
    </row>
    <row r="185" spans="1:3">
      <c r="A185" s="2">
        <v>39059</v>
      </c>
      <c r="B185" s="2">
        <f t="shared" si="2"/>
        <v>39052</v>
      </c>
      <c r="C185" s="7">
        <v>64.37</v>
      </c>
    </row>
    <row r="186" spans="1:3">
      <c r="A186" s="2">
        <v>39066</v>
      </c>
      <c r="B186" s="2">
        <f t="shared" si="2"/>
        <v>39052</v>
      </c>
      <c r="C186" s="7">
        <v>62.34</v>
      </c>
    </row>
    <row r="187" spans="1:3">
      <c r="A187" s="2">
        <v>39073</v>
      </c>
      <c r="B187" s="2">
        <f t="shared" si="2"/>
        <v>39052</v>
      </c>
      <c r="C187" s="7">
        <v>62.44</v>
      </c>
    </row>
    <row r="188" spans="1:3">
      <c r="A188" s="2">
        <v>39080</v>
      </c>
      <c r="B188" s="2">
        <f t="shared" si="2"/>
        <v>39052</v>
      </c>
      <c r="C188" s="7">
        <v>60.5</v>
      </c>
    </row>
    <row r="189" spans="1:3">
      <c r="A189" s="2">
        <v>39087</v>
      </c>
      <c r="B189" s="2">
        <f t="shared" si="2"/>
        <v>39083</v>
      </c>
      <c r="C189" s="7">
        <v>56.66</v>
      </c>
    </row>
    <row r="190" spans="1:3">
      <c r="A190" s="2">
        <v>39094</v>
      </c>
      <c r="B190" s="2">
        <f t="shared" si="2"/>
        <v>39083</v>
      </c>
      <c r="C190" s="7">
        <v>51.82</v>
      </c>
    </row>
    <row r="191" spans="1:3">
      <c r="A191" s="2">
        <v>39101</v>
      </c>
      <c r="B191" s="2">
        <f t="shared" si="2"/>
        <v>39083</v>
      </c>
      <c r="C191" s="7">
        <v>50.98</v>
      </c>
    </row>
    <row r="192" spans="1:3">
      <c r="A192" s="2">
        <v>39108</v>
      </c>
      <c r="B192" s="2">
        <f t="shared" si="2"/>
        <v>39083</v>
      </c>
      <c r="C192" s="7">
        <v>53.8</v>
      </c>
    </row>
    <row r="193" spans="1:3">
      <c r="A193" s="2">
        <v>39115</v>
      </c>
      <c r="B193" s="2">
        <f t="shared" si="2"/>
        <v>39114</v>
      </c>
      <c r="C193" s="7">
        <v>55.7</v>
      </c>
    </row>
    <row r="194" spans="1:3">
      <c r="A194" s="2">
        <v>39122</v>
      </c>
      <c r="B194" s="2">
        <f t="shared" si="2"/>
        <v>39114</v>
      </c>
      <c r="C194" s="7">
        <v>57.45</v>
      </c>
    </row>
    <row r="195" spans="1:3">
      <c r="A195" s="2">
        <v>39129</v>
      </c>
      <c r="B195" s="2">
        <f t="shared" ref="B195:B258" si="3">DATE(YEAR(A195),MONTH(A195),1)</f>
        <v>39114</v>
      </c>
      <c r="C195" s="7">
        <v>55.85</v>
      </c>
    </row>
    <row r="196" spans="1:3">
      <c r="A196" s="2">
        <v>39136</v>
      </c>
      <c r="B196" s="2">
        <f t="shared" si="3"/>
        <v>39114</v>
      </c>
      <c r="C196" s="7">
        <v>57.2</v>
      </c>
    </row>
    <row r="197" spans="1:3">
      <c r="A197" s="2">
        <v>39143</v>
      </c>
      <c r="B197" s="2">
        <f t="shared" si="3"/>
        <v>39142</v>
      </c>
      <c r="C197" s="7">
        <v>60.87</v>
      </c>
    </row>
    <row r="198" spans="1:3">
      <c r="A198" s="2">
        <v>39150</v>
      </c>
      <c r="B198" s="2">
        <f t="shared" si="3"/>
        <v>39142</v>
      </c>
      <c r="C198" s="7">
        <v>60.74</v>
      </c>
    </row>
    <row r="199" spans="1:3">
      <c r="A199" s="2">
        <v>39157</v>
      </c>
      <c r="B199" s="2">
        <f t="shared" si="3"/>
        <v>39142</v>
      </c>
      <c r="C199" s="7">
        <v>60.69</v>
      </c>
    </row>
    <row r="200" spans="1:3">
      <c r="A200" s="2">
        <v>39164</v>
      </c>
      <c r="B200" s="2">
        <f t="shared" si="3"/>
        <v>39142</v>
      </c>
      <c r="C200" s="7">
        <v>60.85</v>
      </c>
    </row>
    <row r="201" spans="1:3">
      <c r="A201" s="2">
        <v>39171</v>
      </c>
      <c r="B201" s="2">
        <f t="shared" si="3"/>
        <v>39142</v>
      </c>
      <c r="C201" s="7">
        <v>64.98</v>
      </c>
    </row>
    <row r="202" spans="1:3">
      <c r="A202" s="2">
        <v>39178</v>
      </c>
      <c r="B202" s="2">
        <f t="shared" si="3"/>
        <v>39173</v>
      </c>
      <c r="C202" s="7">
        <v>68.569999999999993</v>
      </c>
    </row>
    <row r="203" spans="1:3">
      <c r="A203" s="2">
        <v>39185</v>
      </c>
      <c r="B203" s="2">
        <f t="shared" si="3"/>
        <v>39173</v>
      </c>
      <c r="C203" s="7">
        <v>67.849999999999994</v>
      </c>
    </row>
    <row r="204" spans="1:3">
      <c r="A204" s="2">
        <v>39192</v>
      </c>
      <c r="B204" s="2">
        <f t="shared" si="3"/>
        <v>39173</v>
      </c>
      <c r="C204" s="7">
        <v>66.78</v>
      </c>
    </row>
    <row r="205" spans="1:3">
      <c r="A205" s="2">
        <v>39199</v>
      </c>
      <c r="B205" s="2">
        <f t="shared" si="3"/>
        <v>39173</v>
      </c>
      <c r="C205" s="7">
        <v>67.13</v>
      </c>
    </row>
    <row r="206" spans="1:3">
      <c r="A206" s="2">
        <v>39206</v>
      </c>
      <c r="B206" s="2">
        <f t="shared" si="3"/>
        <v>39203</v>
      </c>
      <c r="C206" s="7">
        <v>66.92</v>
      </c>
    </row>
    <row r="207" spans="1:3">
      <c r="A207" s="2">
        <v>39213</v>
      </c>
      <c r="B207" s="2">
        <f t="shared" si="3"/>
        <v>39203</v>
      </c>
      <c r="C207" s="7">
        <v>66.92</v>
      </c>
    </row>
    <row r="208" spans="1:3">
      <c r="A208" s="2">
        <v>39220</v>
      </c>
      <c r="B208" s="2">
        <f t="shared" si="3"/>
        <v>39203</v>
      </c>
      <c r="C208" s="7">
        <v>66.92</v>
      </c>
    </row>
    <row r="209" spans="1:3">
      <c r="A209" s="2">
        <v>39227</v>
      </c>
      <c r="B209" s="2">
        <f t="shared" si="3"/>
        <v>39203</v>
      </c>
      <c r="C209" s="7">
        <v>70.319999999999993</v>
      </c>
    </row>
    <row r="210" spans="1:3">
      <c r="A210" s="2">
        <v>39234</v>
      </c>
      <c r="B210" s="2">
        <f t="shared" si="3"/>
        <v>39234</v>
      </c>
      <c r="C210" s="7">
        <v>68.91</v>
      </c>
    </row>
    <row r="211" spans="1:3">
      <c r="A211" s="2">
        <v>39241</v>
      </c>
      <c r="B211" s="2">
        <f t="shared" si="3"/>
        <v>39234</v>
      </c>
      <c r="C211" s="7">
        <v>70.7</v>
      </c>
    </row>
    <row r="212" spans="1:3">
      <c r="A212" s="2">
        <v>39248</v>
      </c>
      <c r="B212" s="2">
        <f t="shared" si="3"/>
        <v>39234</v>
      </c>
      <c r="C212" s="7">
        <v>69.569999999999993</v>
      </c>
    </row>
    <row r="213" spans="1:3">
      <c r="A213" s="2">
        <v>39255</v>
      </c>
      <c r="B213" s="2">
        <f t="shared" si="3"/>
        <v>39234</v>
      </c>
      <c r="C213" s="7">
        <v>72.05</v>
      </c>
    </row>
    <row r="214" spans="1:3">
      <c r="A214" s="2">
        <v>39262</v>
      </c>
      <c r="B214" s="2">
        <f t="shared" si="3"/>
        <v>39234</v>
      </c>
      <c r="C214" s="7">
        <v>71.69</v>
      </c>
    </row>
    <row r="215" spans="1:3">
      <c r="A215" s="2">
        <v>39269</v>
      </c>
      <c r="B215" s="2">
        <f t="shared" si="3"/>
        <v>39264</v>
      </c>
      <c r="C215" s="7">
        <v>72.75</v>
      </c>
    </row>
    <row r="216" spans="1:3">
      <c r="A216" s="2">
        <v>39276</v>
      </c>
      <c r="B216" s="2">
        <f t="shared" si="3"/>
        <v>39264</v>
      </c>
      <c r="C216" s="7">
        <v>76.900000000000006</v>
      </c>
    </row>
    <row r="217" spans="1:3">
      <c r="A217" s="2">
        <v>39283</v>
      </c>
      <c r="B217" s="2">
        <f t="shared" si="3"/>
        <v>39264</v>
      </c>
      <c r="C217" s="7">
        <v>78.349999999999994</v>
      </c>
    </row>
    <row r="218" spans="1:3">
      <c r="A218" s="2">
        <v>39290</v>
      </c>
      <c r="B218" s="2">
        <f t="shared" si="3"/>
        <v>39264</v>
      </c>
      <c r="C218" s="7">
        <v>77.22</v>
      </c>
    </row>
    <row r="219" spans="1:3">
      <c r="A219" s="2">
        <v>39297</v>
      </c>
      <c r="B219" s="2">
        <f t="shared" si="3"/>
        <v>39295</v>
      </c>
      <c r="C219" s="7">
        <v>76.53</v>
      </c>
    </row>
    <row r="220" spans="1:3">
      <c r="A220" s="2">
        <v>39304</v>
      </c>
      <c r="B220" s="2">
        <f t="shared" si="3"/>
        <v>39295</v>
      </c>
      <c r="C220" s="7">
        <v>71.87</v>
      </c>
    </row>
    <row r="221" spans="1:3">
      <c r="A221" s="2">
        <v>39311</v>
      </c>
      <c r="B221" s="2">
        <f t="shared" si="3"/>
        <v>39295</v>
      </c>
      <c r="C221" s="7">
        <v>69.790000000000006</v>
      </c>
    </row>
    <row r="222" spans="1:3">
      <c r="A222" s="2">
        <v>39318</v>
      </c>
      <c r="B222" s="2">
        <f t="shared" si="3"/>
        <v>39295</v>
      </c>
      <c r="C222" s="7">
        <v>68.540000000000006</v>
      </c>
    </row>
    <row r="223" spans="1:3">
      <c r="A223" s="2">
        <v>39325</v>
      </c>
      <c r="B223" s="2">
        <f t="shared" si="3"/>
        <v>39295</v>
      </c>
      <c r="C223" s="7">
        <v>70.22</v>
      </c>
    </row>
    <row r="224" spans="1:3">
      <c r="A224" s="2">
        <v>39332</v>
      </c>
      <c r="B224" s="2">
        <f t="shared" si="3"/>
        <v>39326</v>
      </c>
      <c r="C224" s="7">
        <v>74.27</v>
      </c>
    </row>
    <row r="225" spans="1:3">
      <c r="A225" s="2">
        <v>39339</v>
      </c>
      <c r="B225" s="2">
        <f t="shared" si="3"/>
        <v>39326</v>
      </c>
      <c r="C225" s="7">
        <v>76.14</v>
      </c>
    </row>
    <row r="226" spans="1:3">
      <c r="A226" s="2">
        <v>39346</v>
      </c>
      <c r="B226" s="2">
        <f t="shared" si="3"/>
        <v>39326</v>
      </c>
      <c r="C226" s="7">
        <v>77.459999999999994</v>
      </c>
    </row>
    <row r="227" spans="1:3">
      <c r="A227" s="2">
        <v>39353</v>
      </c>
      <c r="B227" s="2">
        <f t="shared" si="3"/>
        <v>39326</v>
      </c>
      <c r="C227" s="7">
        <v>77.959999999999994</v>
      </c>
    </row>
    <row r="228" spans="1:3">
      <c r="A228" s="2">
        <v>39360</v>
      </c>
      <c r="B228" s="2">
        <f t="shared" si="3"/>
        <v>39356</v>
      </c>
      <c r="C228" s="7">
        <v>78.069999999999993</v>
      </c>
    </row>
    <row r="229" spans="1:3">
      <c r="A229" s="2">
        <v>39367</v>
      </c>
      <c r="B229" s="2">
        <f t="shared" si="3"/>
        <v>39356</v>
      </c>
      <c r="C229" s="7">
        <v>78.66</v>
      </c>
    </row>
    <row r="230" spans="1:3">
      <c r="A230" s="2">
        <v>39374</v>
      </c>
      <c r="B230" s="2">
        <f t="shared" si="3"/>
        <v>39356</v>
      </c>
      <c r="C230" s="7">
        <v>83.61</v>
      </c>
    </row>
    <row r="231" spans="1:3">
      <c r="A231" s="2">
        <v>39381</v>
      </c>
      <c r="B231" s="2">
        <f t="shared" si="3"/>
        <v>39356</v>
      </c>
      <c r="C231" s="7">
        <v>84.14</v>
      </c>
    </row>
    <row r="232" spans="1:3">
      <c r="A232" s="2">
        <v>39388</v>
      </c>
      <c r="B232" s="2">
        <f t="shared" si="3"/>
        <v>39387</v>
      </c>
      <c r="C232" s="7">
        <v>89.4</v>
      </c>
    </row>
    <row r="233" spans="1:3">
      <c r="A233" s="2">
        <v>39395</v>
      </c>
      <c r="B233" s="2">
        <f t="shared" si="3"/>
        <v>39387</v>
      </c>
      <c r="C233" s="7">
        <v>93.52</v>
      </c>
    </row>
    <row r="234" spans="1:3">
      <c r="A234" s="2">
        <v>39402</v>
      </c>
      <c r="B234" s="2">
        <f t="shared" si="3"/>
        <v>39387</v>
      </c>
      <c r="C234" s="7">
        <v>90.77</v>
      </c>
    </row>
    <row r="235" spans="1:3">
      <c r="A235" s="2">
        <v>39409</v>
      </c>
      <c r="B235" s="2">
        <f t="shared" si="3"/>
        <v>39387</v>
      </c>
      <c r="C235" s="7">
        <v>94.7</v>
      </c>
    </row>
    <row r="236" spans="1:3">
      <c r="A236" s="2">
        <v>39416</v>
      </c>
      <c r="B236" s="2">
        <f t="shared" si="3"/>
        <v>39387</v>
      </c>
      <c r="C236" s="7">
        <v>94.79</v>
      </c>
    </row>
    <row r="237" spans="1:3">
      <c r="A237" s="2">
        <v>39423</v>
      </c>
      <c r="B237" s="2">
        <f t="shared" si="3"/>
        <v>39417</v>
      </c>
      <c r="C237" s="7">
        <v>90.63</v>
      </c>
    </row>
    <row r="238" spans="1:3">
      <c r="A238" s="2">
        <v>39430</v>
      </c>
      <c r="B238" s="2">
        <f t="shared" si="3"/>
        <v>39417</v>
      </c>
      <c r="C238" s="7">
        <v>91.43</v>
      </c>
    </row>
    <row r="239" spans="1:3">
      <c r="A239" s="2">
        <v>39437</v>
      </c>
      <c r="B239" s="2">
        <f t="shared" si="3"/>
        <v>39417</v>
      </c>
      <c r="C239" s="7">
        <v>92.49</v>
      </c>
    </row>
    <row r="240" spans="1:3">
      <c r="A240" s="2">
        <v>39444</v>
      </c>
      <c r="B240" s="2">
        <f t="shared" si="3"/>
        <v>39417</v>
      </c>
      <c r="C240" s="7">
        <v>93.25</v>
      </c>
    </row>
    <row r="241" spans="1:3">
      <c r="A241" s="2">
        <v>39451</v>
      </c>
      <c r="B241" s="2">
        <f t="shared" si="3"/>
        <v>39448</v>
      </c>
      <c r="C241" s="7">
        <v>98.42</v>
      </c>
    </row>
    <row r="242" spans="1:3">
      <c r="A242" s="2">
        <v>39458</v>
      </c>
      <c r="B242" s="2">
        <f t="shared" si="3"/>
        <v>39448</v>
      </c>
      <c r="C242" s="7">
        <v>97.82</v>
      </c>
    </row>
    <row r="243" spans="1:3">
      <c r="A243" s="2">
        <v>39465</v>
      </c>
      <c r="B243" s="2">
        <f t="shared" si="3"/>
        <v>39448</v>
      </c>
      <c r="C243" s="7">
        <v>91.96</v>
      </c>
    </row>
    <row r="244" spans="1:3">
      <c r="A244" s="2">
        <v>39472</v>
      </c>
      <c r="B244" s="2">
        <f t="shared" si="3"/>
        <v>39448</v>
      </c>
      <c r="C244" s="7">
        <v>89.68</v>
      </c>
    </row>
    <row r="245" spans="1:3">
      <c r="A245" s="2">
        <v>39479</v>
      </c>
      <c r="B245" s="2">
        <f t="shared" si="3"/>
        <v>39479</v>
      </c>
      <c r="C245" s="7">
        <v>93.15</v>
      </c>
    </row>
    <row r="246" spans="1:3">
      <c r="A246" s="2">
        <v>39486</v>
      </c>
      <c r="B246" s="2">
        <f t="shared" si="3"/>
        <v>39479</v>
      </c>
      <c r="C246" s="7">
        <v>91.52</v>
      </c>
    </row>
    <row r="247" spans="1:3">
      <c r="A247" s="2">
        <v>39493</v>
      </c>
      <c r="B247" s="2">
        <f t="shared" si="3"/>
        <v>39479</v>
      </c>
      <c r="C247" s="7">
        <v>95.41</v>
      </c>
    </row>
    <row r="248" spans="1:3">
      <c r="A248" s="2">
        <v>39500</v>
      </c>
      <c r="B248" s="2">
        <f t="shared" si="3"/>
        <v>39479</v>
      </c>
      <c r="C248" s="7">
        <v>98.83</v>
      </c>
    </row>
    <row r="249" spans="1:3">
      <c r="A249" s="2">
        <v>39507</v>
      </c>
      <c r="B249" s="2">
        <f t="shared" si="3"/>
        <v>39479</v>
      </c>
      <c r="C249" s="7">
        <v>99.69</v>
      </c>
    </row>
    <row r="250" spans="1:3">
      <c r="A250" s="2">
        <v>39514</v>
      </c>
      <c r="B250" s="2">
        <f t="shared" si="3"/>
        <v>39508</v>
      </c>
      <c r="C250" s="7">
        <v>102.3</v>
      </c>
    </row>
    <row r="251" spans="1:3">
      <c r="A251" s="2">
        <v>39521</v>
      </c>
      <c r="B251" s="2">
        <f t="shared" si="3"/>
        <v>39508</v>
      </c>
      <c r="C251" s="7">
        <v>107.94</v>
      </c>
    </row>
    <row r="252" spans="1:3">
      <c r="A252" s="2">
        <v>39528</v>
      </c>
      <c r="B252" s="2">
        <f t="shared" si="3"/>
        <v>39508</v>
      </c>
      <c r="C252" s="7">
        <v>106.21</v>
      </c>
    </row>
    <row r="253" spans="1:3">
      <c r="A253" s="2">
        <v>39535</v>
      </c>
      <c r="B253" s="2">
        <f t="shared" si="3"/>
        <v>39508</v>
      </c>
      <c r="C253" s="7">
        <v>103.99</v>
      </c>
    </row>
    <row r="254" spans="1:3">
      <c r="A254" s="2">
        <v>39542</v>
      </c>
      <c r="B254" s="2">
        <f t="shared" si="3"/>
        <v>39539</v>
      </c>
      <c r="C254" s="7">
        <v>101.35</v>
      </c>
    </row>
    <row r="255" spans="1:3">
      <c r="A255" s="2">
        <v>39549</v>
      </c>
      <c r="B255" s="2">
        <f t="shared" si="3"/>
        <v>39539</v>
      </c>
      <c r="C255" s="7">
        <v>107</v>
      </c>
    </row>
    <row r="256" spans="1:3">
      <c r="A256" s="2">
        <v>39556</v>
      </c>
      <c r="B256" s="2">
        <f t="shared" si="3"/>
        <v>39539</v>
      </c>
      <c r="C256" s="7">
        <v>111.44</v>
      </c>
    </row>
    <row r="257" spans="1:3">
      <c r="A257" s="2">
        <v>39563</v>
      </c>
      <c r="B257" s="2">
        <f t="shared" si="3"/>
        <v>39539</v>
      </c>
      <c r="C257" s="7">
        <v>114.64</v>
      </c>
    </row>
    <row r="258" spans="1:3">
      <c r="A258" s="2">
        <v>39570</v>
      </c>
      <c r="B258" s="2">
        <f t="shared" si="3"/>
        <v>39569</v>
      </c>
      <c r="C258" s="7">
        <v>113.52</v>
      </c>
    </row>
    <row r="259" spans="1:3">
      <c r="A259" s="2">
        <v>39577</v>
      </c>
      <c r="B259" s="2">
        <f t="shared" ref="B259:B322" si="4">DATE(YEAR(A259),MONTH(A259),1)</f>
        <v>39569</v>
      </c>
      <c r="C259" s="7">
        <v>118.77</v>
      </c>
    </row>
    <row r="260" spans="1:3">
      <c r="A260" s="2">
        <v>39584</v>
      </c>
      <c r="B260" s="2">
        <f t="shared" si="4"/>
        <v>39569</v>
      </c>
      <c r="C260" s="7">
        <v>123.45</v>
      </c>
    </row>
    <row r="261" spans="1:3">
      <c r="A261" s="2">
        <v>39591</v>
      </c>
      <c r="B261" s="2">
        <f t="shared" si="4"/>
        <v>39569</v>
      </c>
      <c r="C261" s="7">
        <v>126.33</v>
      </c>
    </row>
    <row r="262" spans="1:3">
      <c r="A262" s="2">
        <v>39598</v>
      </c>
      <c r="B262" s="2">
        <f t="shared" si="4"/>
        <v>39569</v>
      </c>
      <c r="C262" s="7">
        <v>130.13</v>
      </c>
    </row>
    <row r="263" spans="1:3">
      <c r="A263" s="2">
        <v>39605</v>
      </c>
      <c r="B263" s="2">
        <f t="shared" si="4"/>
        <v>39600</v>
      </c>
      <c r="C263" s="7">
        <v>125.47</v>
      </c>
    </row>
    <row r="264" spans="1:3">
      <c r="A264" s="2">
        <v>39612</v>
      </c>
      <c r="B264" s="2">
        <f t="shared" si="4"/>
        <v>39600</v>
      </c>
      <c r="C264" s="7">
        <v>134.87</v>
      </c>
    </row>
    <row r="265" spans="1:3">
      <c r="A265" s="2">
        <v>39619</v>
      </c>
      <c r="B265" s="2">
        <f t="shared" si="4"/>
        <v>39600</v>
      </c>
      <c r="C265" s="7">
        <v>133.85</v>
      </c>
    </row>
    <row r="266" spans="1:3">
      <c r="A266" s="2">
        <v>39626</v>
      </c>
      <c r="B266" s="2">
        <f t="shared" si="4"/>
        <v>39600</v>
      </c>
      <c r="C266" s="7">
        <v>135.97999999999999</v>
      </c>
    </row>
    <row r="267" spans="1:3">
      <c r="A267" s="2">
        <v>39633</v>
      </c>
      <c r="B267" s="2">
        <f t="shared" si="4"/>
        <v>39630</v>
      </c>
      <c r="C267" s="7">
        <v>142.44999999999999</v>
      </c>
    </row>
    <row r="268" spans="1:3">
      <c r="A268" s="2">
        <v>39640</v>
      </c>
      <c r="B268" s="2">
        <f t="shared" si="4"/>
        <v>39630</v>
      </c>
      <c r="C268" s="7">
        <v>137.81</v>
      </c>
    </row>
    <row r="269" spans="1:3">
      <c r="A269" s="2">
        <v>39647</v>
      </c>
      <c r="B269" s="2">
        <f t="shared" si="4"/>
        <v>39630</v>
      </c>
      <c r="C269" s="7">
        <v>139.34</v>
      </c>
    </row>
    <row r="270" spans="1:3">
      <c r="A270" s="2">
        <v>39654</v>
      </c>
      <c r="B270" s="2">
        <f t="shared" si="4"/>
        <v>39630</v>
      </c>
      <c r="C270" s="7">
        <v>129.16</v>
      </c>
    </row>
    <row r="271" spans="1:3">
      <c r="A271" s="2">
        <v>39661</v>
      </c>
      <c r="B271" s="2">
        <f t="shared" si="4"/>
        <v>39661</v>
      </c>
      <c r="C271" s="7">
        <v>125.29</v>
      </c>
    </row>
    <row r="272" spans="1:3">
      <c r="A272" s="2">
        <v>39668</v>
      </c>
      <c r="B272" s="2">
        <f t="shared" si="4"/>
        <v>39661</v>
      </c>
      <c r="C272" s="7">
        <v>120.15</v>
      </c>
    </row>
    <row r="273" spans="1:3">
      <c r="A273" s="2">
        <v>39675</v>
      </c>
      <c r="B273" s="2">
        <f t="shared" si="4"/>
        <v>39661</v>
      </c>
      <c r="C273" s="7">
        <v>114.01</v>
      </c>
    </row>
    <row r="274" spans="1:3">
      <c r="A274" s="2">
        <v>39682</v>
      </c>
      <c r="B274" s="2">
        <f t="shared" si="4"/>
        <v>39661</v>
      </c>
      <c r="C274" s="7">
        <v>110.1</v>
      </c>
    </row>
    <row r="275" spans="1:3">
      <c r="A275" s="2">
        <v>39689</v>
      </c>
      <c r="B275" s="2">
        <f t="shared" si="4"/>
        <v>39661</v>
      </c>
      <c r="C275" s="7">
        <v>115.11</v>
      </c>
    </row>
    <row r="276" spans="1:3">
      <c r="A276" s="2">
        <v>39696</v>
      </c>
      <c r="B276" s="2">
        <f t="shared" si="4"/>
        <v>39692</v>
      </c>
      <c r="C276" s="7">
        <v>108.46</v>
      </c>
    </row>
    <row r="277" spans="1:3">
      <c r="A277" s="2">
        <v>39703</v>
      </c>
      <c r="B277" s="2">
        <f t="shared" si="4"/>
        <v>39692</v>
      </c>
      <c r="C277" s="7">
        <v>101.61</v>
      </c>
    </row>
    <row r="278" spans="1:3">
      <c r="A278" s="2">
        <v>39710</v>
      </c>
      <c r="B278" s="2">
        <f t="shared" si="4"/>
        <v>39692</v>
      </c>
      <c r="C278" s="7">
        <v>92.89</v>
      </c>
    </row>
    <row r="279" spans="1:3">
      <c r="A279" s="2">
        <v>39717</v>
      </c>
      <c r="B279" s="2">
        <f t="shared" si="4"/>
        <v>39692</v>
      </c>
      <c r="C279" s="7">
        <v>101.41</v>
      </c>
    </row>
    <row r="280" spans="1:3">
      <c r="A280" s="2">
        <v>39724</v>
      </c>
      <c r="B280" s="2">
        <f t="shared" si="4"/>
        <v>39722</v>
      </c>
      <c r="C280" s="7">
        <v>96.2</v>
      </c>
    </row>
    <row r="281" spans="1:3">
      <c r="A281" s="2">
        <v>39731</v>
      </c>
      <c r="B281" s="2">
        <f t="shared" si="4"/>
        <v>39722</v>
      </c>
      <c r="C281" s="7">
        <v>83.8</v>
      </c>
    </row>
    <row r="282" spans="1:3">
      <c r="A282" s="2">
        <v>39738</v>
      </c>
      <c r="B282" s="2">
        <f t="shared" si="4"/>
        <v>39722</v>
      </c>
      <c r="C282" s="7">
        <v>71.95</v>
      </c>
    </row>
    <row r="283" spans="1:3">
      <c r="A283" s="2">
        <v>39745</v>
      </c>
      <c r="B283" s="2">
        <f t="shared" si="4"/>
        <v>39722</v>
      </c>
      <c r="C283" s="7">
        <v>65.540000000000006</v>
      </c>
    </row>
    <row r="284" spans="1:3">
      <c r="A284" s="2">
        <v>39752</v>
      </c>
      <c r="B284" s="2">
        <f t="shared" si="4"/>
        <v>39722</v>
      </c>
      <c r="C284" s="7">
        <v>60.71</v>
      </c>
    </row>
    <row r="285" spans="1:3">
      <c r="A285" s="2">
        <v>39759</v>
      </c>
      <c r="B285" s="2">
        <f t="shared" si="4"/>
        <v>39753</v>
      </c>
      <c r="C285" s="7">
        <v>60.45</v>
      </c>
    </row>
    <row r="286" spans="1:3">
      <c r="A286" s="2">
        <v>39766</v>
      </c>
      <c r="B286" s="2">
        <f t="shared" si="4"/>
        <v>39753</v>
      </c>
      <c r="C286" s="7">
        <v>53.32</v>
      </c>
    </row>
    <row r="287" spans="1:3">
      <c r="A287" s="2">
        <v>39773</v>
      </c>
      <c r="B287" s="2">
        <f t="shared" si="4"/>
        <v>39753</v>
      </c>
      <c r="C287" s="7">
        <v>49.15</v>
      </c>
    </row>
    <row r="288" spans="1:3">
      <c r="A288" s="2">
        <v>39780</v>
      </c>
      <c r="B288" s="2">
        <f t="shared" si="4"/>
        <v>39753</v>
      </c>
      <c r="C288" s="7">
        <v>48.96</v>
      </c>
    </row>
    <row r="289" spans="1:3">
      <c r="A289" s="2">
        <v>39787</v>
      </c>
      <c r="B289" s="2">
        <f t="shared" si="4"/>
        <v>39783</v>
      </c>
      <c r="C289" s="7">
        <v>45.15</v>
      </c>
    </row>
    <row r="290" spans="1:3">
      <c r="A290" s="2">
        <v>39794</v>
      </c>
      <c r="B290" s="2">
        <f t="shared" si="4"/>
        <v>39783</v>
      </c>
      <c r="C290" s="7">
        <v>41.17</v>
      </c>
    </row>
    <row r="291" spans="1:3">
      <c r="A291" s="2">
        <v>39801</v>
      </c>
      <c r="B291" s="2">
        <f t="shared" si="4"/>
        <v>39783</v>
      </c>
      <c r="C291" s="7">
        <v>42.68</v>
      </c>
    </row>
    <row r="292" spans="1:3">
      <c r="A292" s="2">
        <v>39808</v>
      </c>
      <c r="B292" s="2">
        <f t="shared" si="4"/>
        <v>39783</v>
      </c>
      <c r="C292" s="7">
        <v>36.31</v>
      </c>
    </row>
    <row r="293" spans="1:3">
      <c r="A293" s="2">
        <v>39815</v>
      </c>
      <c r="B293" s="2">
        <f t="shared" si="4"/>
        <v>39814</v>
      </c>
      <c r="C293" s="7">
        <v>34.33</v>
      </c>
    </row>
    <row r="294" spans="1:3">
      <c r="A294" s="2">
        <v>39822</v>
      </c>
      <c r="B294" s="2">
        <f t="shared" si="4"/>
        <v>39814</v>
      </c>
      <c r="C294" s="7">
        <v>44.52</v>
      </c>
    </row>
    <row r="295" spans="1:3">
      <c r="A295" s="2">
        <v>39829</v>
      </c>
      <c r="B295" s="2">
        <f t="shared" si="4"/>
        <v>39814</v>
      </c>
      <c r="C295" s="7">
        <v>42.37</v>
      </c>
    </row>
    <row r="296" spans="1:3">
      <c r="A296" s="2">
        <v>39836</v>
      </c>
      <c r="B296" s="2">
        <f t="shared" si="4"/>
        <v>39814</v>
      </c>
      <c r="C296" s="7">
        <v>44.01</v>
      </c>
    </row>
    <row r="297" spans="1:3">
      <c r="A297" s="2">
        <v>39843</v>
      </c>
      <c r="B297" s="2">
        <f t="shared" si="4"/>
        <v>39814</v>
      </c>
      <c r="C297" s="7">
        <v>43.8</v>
      </c>
    </row>
    <row r="298" spans="1:3">
      <c r="A298" s="2">
        <v>39850</v>
      </c>
      <c r="B298" s="2">
        <f t="shared" si="4"/>
        <v>39845</v>
      </c>
      <c r="C298" s="7">
        <v>43.63</v>
      </c>
    </row>
    <row r="299" spans="1:3">
      <c r="A299" s="2">
        <v>39857</v>
      </c>
      <c r="B299" s="2">
        <f t="shared" si="4"/>
        <v>39845</v>
      </c>
      <c r="C299" s="7">
        <v>45.17</v>
      </c>
    </row>
    <row r="300" spans="1:3">
      <c r="A300" s="2">
        <v>39864</v>
      </c>
      <c r="B300" s="2">
        <f t="shared" si="4"/>
        <v>39845</v>
      </c>
      <c r="C300" s="7">
        <v>42.29</v>
      </c>
    </row>
    <row r="301" spans="1:3">
      <c r="A301" s="2">
        <v>39871</v>
      </c>
      <c r="B301" s="2">
        <f t="shared" si="4"/>
        <v>39845</v>
      </c>
      <c r="C301" s="7">
        <v>41.97</v>
      </c>
    </row>
    <row r="302" spans="1:3">
      <c r="A302" s="2">
        <v>39878</v>
      </c>
      <c r="B302" s="2">
        <f t="shared" si="4"/>
        <v>39873</v>
      </c>
      <c r="C302" s="7">
        <v>44.16</v>
      </c>
    </row>
    <row r="303" spans="1:3">
      <c r="A303" s="2">
        <v>39885</v>
      </c>
      <c r="B303" s="2">
        <f t="shared" si="4"/>
        <v>39873</v>
      </c>
      <c r="C303" s="7">
        <v>44.04</v>
      </c>
    </row>
    <row r="304" spans="1:3">
      <c r="A304" s="2">
        <v>39892</v>
      </c>
      <c r="B304" s="2">
        <f t="shared" si="4"/>
        <v>39873</v>
      </c>
      <c r="C304" s="7">
        <v>45.8</v>
      </c>
    </row>
    <row r="305" spans="1:3">
      <c r="A305" s="2">
        <v>39899</v>
      </c>
      <c r="B305" s="2">
        <f t="shared" si="4"/>
        <v>39873</v>
      </c>
      <c r="C305" s="7">
        <v>51.19</v>
      </c>
    </row>
    <row r="306" spans="1:3">
      <c r="A306" s="2">
        <v>39906</v>
      </c>
      <c r="B306" s="2">
        <f t="shared" si="4"/>
        <v>39904</v>
      </c>
      <c r="C306" s="7">
        <v>48.58</v>
      </c>
    </row>
    <row r="307" spans="1:3">
      <c r="A307" s="2">
        <v>39913</v>
      </c>
      <c r="B307" s="2">
        <f t="shared" si="4"/>
        <v>39904</v>
      </c>
      <c r="C307" s="7">
        <v>51.4</v>
      </c>
    </row>
    <row r="308" spans="1:3">
      <c r="A308" s="2">
        <v>39920</v>
      </c>
      <c r="B308" s="2">
        <f t="shared" si="4"/>
        <v>39904</v>
      </c>
      <c r="C308" s="7">
        <v>51.7</v>
      </c>
    </row>
    <row r="309" spans="1:3">
      <c r="A309" s="2">
        <v>39927</v>
      </c>
      <c r="B309" s="2">
        <f t="shared" si="4"/>
        <v>39904</v>
      </c>
      <c r="C309" s="7">
        <v>49.16</v>
      </c>
    </row>
    <row r="310" spans="1:3">
      <c r="A310" s="2">
        <v>39934</v>
      </c>
      <c r="B310" s="2">
        <f t="shared" si="4"/>
        <v>39934</v>
      </c>
      <c r="C310" s="7">
        <v>49.78</v>
      </c>
    </row>
    <row r="311" spans="1:3">
      <c r="A311" s="2">
        <v>39941</v>
      </c>
      <c r="B311" s="2">
        <f t="shared" si="4"/>
        <v>39934</v>
      </c>
      <c r="C311" s="7">
        <v>53.89</v>
      </c>
    </row>
    <row r="312" spans="1:3">
      <c r="A312" s="2">
        <v>39948</v>
      </c>
      <c r="B312" s="2">
        <f t="shared" si="4"/>
        <v>39934</v>
      </c>
      <c r="C312" s="7">
        <v>56.5</v>
      </c>
    </row>
    <row r="313" spans="1:3">
      <c r="A313" s="2">
        <v>39955</v>
      </c>
      <c r="B313" s="2">
        <f t="shared" si="4"/>
        <v>39934</v>
      </c>
      <c r="C313" s="7">
        <v>57.63</v>
      </c>
    </row>
    <row r="314" spans="1:3">
      <c r="A314" s="2">
        <v>39962</v>
      </c>
      <c r="B314" s="2">
        <f t="shared" si="4"/>
        <v>39934</v>
      </c>
      <c r="C314" s="7">
        <v>60.59</v>
      </c>
    </row>
    <row r="315" spans="1:3">
      <c r="A315" s="2">
        <v>39969</v>
      </c>
      <c r="B315" s="2">
        <f t="shared" si="4"/>
        <v>39965</v>
      </c>
      <c r="C315" s="7">
        <v>66.55</v>
      </c>
    </row>
    <row r="316" spans="1:3">
      <c r="A316" s="2">
        <v>39976</v>
      </c>
      <c r="B316" s="2">
        <f t="shared" si="4"/>
        <v>39965</v>
      </c>
      <c r="C316" s="7">
        <v>69.41</v>
      </c>
    </row>
    <row r="317" spans="1:3">
      <c r="A317" s="2">
        <v>39983</v>
      </c>
      <c r="B317" s="2">
        <f t="shared" si="4"/>
        <v>39965</v>
      </c>
      <c r="C317" s="7">
        <v>69.7</v>
      </c>
    </row>
    <row r="318" spans="1:3">
      <c r="A318" s="2">
        <v>39990</v>
      </c>
      <c r="B318" s="2">
        <f t="shared" si="4"/>
        <v>39965</v>
      </c>
      <c r="C318" s="7">
        <v>68.52</v>
      </c>
    </row>
    <row r="319" spans="1:3">
      <c r="A319" s="2">
        <v>39997</v>
      </c>
      <c r="B319" s="2">
        <f t="shared" si="4"/>
        <v>39995</v>
      </c>
      <c r="C319" s="7">
        <v>67.959999999999994</v>
      </c>
    </row>
    <row r="320" spans="1:3">
      <c r="A320" s="2">
        <v>40004</v>
      </c>
      <c r="B320" s="2">
        <f t="shared" si="4"/>
        <v>39995</v>
      </c>
      <c r="C320" s="7">
        <v>61.58</v>
      </c>
    </row>
    <row r="321" spans="1:3">
      <c r="A321" s="2">
        <v>40011</v>
      </c>
      <c r="B321" s="2">
        <f t="shared" si="4"/>
        <v>39995</v>
      </c>
      <c r="C321" s="7">
        <v>60.25</v>
      </c>
    </row>
    <row r="322" spans="1:3">
      <c r="A322" s="2">
        <v>40018</v>
      </c>
      <c r="B322" s="2">
        <f t="shared" si="4"/>
        <v>39995</v>
      </c>
      <c r="C322" s="7">
        <v>65.67</v>
      </c>
    </row>
    <row r="323" spans="1:3">
      <c r="A323" s="2">
        <v>40025</v>
      </c>
      <c r="B323" s="2">
        <f t="shared" ref="B323:B386" si="5">DATE(YEAR(A323),MONTH(A323),1)</f>
        <v>39995</v>
      </c>
      <c r="C323" s="7">
        <v>68.59</v>
      </c>
    </row>
    <row r="324" spans="1:3">
      <c r="A324" s="2">
        <v>40032</v>
      </c>
      <c r="B324" s="2">
        <f t="shared" si="5"/>
        <v>40026</v>
      </c>
      <c r="C324" s="7">
        <v>72.89</v>
      </c>
    </row>
    <row r="325" spans="1:3">
      <c r="A325" s="2">
        <v>40039</v>
      </c>
      <c r="B325" s="2">
        <f t="shared" si="5"/>
        <v>40026</v>
      </c>
      <c r="C325" s="7">
        <v>73.14</v>
      </c>
    </row>
    <row r="326" spans="1:3">
      <c r="A326" s="2">
        <v>40046</v>
      </c>
      <c r="B326" s="2">
        <f t="shared" si="5"/>
        <v>40026</v>
      </c>
      <c r="C326" s="7">
        <v>71.42</v>
      </c>
    </row>
    <row r="327" spans="1:3">
      <c r="A327" s="2">
        <v>40053</v>
      </c>
      <c r="B327" s="2">
        <f t="shared" si="5"/>
        <v>40026</v>
      </c>
      <c r="C327" s="7">
        <v>72.22</v>
      </c>
    </row>
    <row r="328" spans="1:3">
      <c r="A328" s="2">
        <v>40060</v>
      </c>
      <c r="B328" s="2">
        <f t="shared" si="5"/>
        <v>40057</v>
      </c>
      <c r="C328" s="7">
        <v>68.94</v>
      </c>
    </row>
    <row r="329" spans="1:3">
      <c r="A329" s="2">
        <v>40067</v>
      </c>
      <c r="B329" s="2">
        <f t="shared" si="5"/>
        <v>40057</v>
      </c>
      <c r="C329" s="7">
        <v>68.56</v>
      </c>
    </row>
    <row r="330" spans="1:3">
      <c r="A330" s="2">
        <v>40074</v>
      </c>
      <c r="B330" s="2">
        <f t="shared" si="5"/>
        <v>40057</v>
      </c>
      <c r="C330" s="7">
        <v>68.22</v>
      </c>
    </row>
    <row r="331" spans="1:3">
      <c r="A331" s="2">
        <v>40081</v>
      </c>
      <c r="B331" s="2">
        <f t="shared" si="5"/>
        <v>40057</v>
      </c>
      <c r="C331" s="7">
        <v>67.28</v>
      </c>
    </row>
    <row r="332" spans="1:3">
      <c r="A332" s="2">
        <v>40088</v>
      </c>
      <c r="B332" s="2">
        <f t="shared" si="5"/>
        <v>40087</v>
      </c>
      <c r="C332" s="7">
        <v>65.45</v>
      </c>
    </row>
    <row r="333" spans="1:3">
      <c r="A333" s="2">
        <v>40095</v>
      </c>
      <c r="B333" s="2">
        <f t="shared" si="5"/>
        <v>40087</v>
      </c>
      <c r="C333" s="7">
        <v>67.290000000000006</v>
      </c>
    </row>
    <row r="334" spans="1:3">
      <c r="A334" s="2">
        <v>40102</v>
      </c>
      <c r="B334" s="2">
        <f t="shared" si="5"/>
        <v>40087</v>
      </c>
      <c r="C334" s="7">
        <v>71.47</v>
      </c>
    </row>
    <row r="335" spans="1:3">
      <c r="A335" s="2">
        <v>40109</v>
      </c>
      <c r="B335" s="2">
        <f t="shared" si="5"/>
        <v>40087</v>
      </c>
      <c r="C335" s="7">
        <v>76.760000000000005</v>
      </c>
    </row>
    <row r="336" spans="1:3">
      <c r="A336" s="2">
        <v>40116</v>
      </c>
      <c r="B336" s="2">
        <f t="shared" si="5"/>
        <v>40087</v>
      </c>
      <c r="C336" s="7">
        <v>76.8</v>
      </c>
    </row>
    <row r="337" spans="1:3">
      <c r="A337" s="2">
        <v>40123</v>
      </c>
      <c r="B337" s="2">
        <f t="shared" si="5"/>
        <v>40118</v>
      </c>
      <c r="C337" s="7">
        <v>76.53</v>
      </c>
    </row>
    <row r="338" spans="1:3">
      <c r="A338" s="2">
        <v>40130</v>
      </c>
      <c r="B338" s="2">
        <f t="shared" si="5"/>
        <v>40118</v>
      </c>
      <c r="C338" s="7">
        <v>76.599999999999994</v>
      </c>
    </row>
    <row r="339" spans="1:3">
      <c r="A339" s="2">
        <v>40137</v>
      </c>
      <c r="B339" s="2">
        <f t="shared" si="5"/>
        <v>40118</v>
      </c>
      <c r="C339" s="7">
        <v>77</v>
      </c>
    </row>
    <row r="340" spans="1:3">
      <c r="A340" s="2">
        <v>40144</v>
      </c>
      <c r="B340" s="2">
        <f t="shared" si="5"/>
        <v>40118</v>
      </c>
      <c r="C340" s="7">
        <v>76.47</v>
      </c>
    </row>
    <row r="341" spans="1:3">
      <c r="A341" s="2">
        <v>40151</v>
      </c>
      <c r="B341" s="2">
        <f t="shared" si="5"/>
        <v>40148</v>
      </c>
      <c r="C341" s="7">
        <v>77.239999999999995</v>
      </c>
    </row>
    <row r="342" spans="1:3">
      <c r="A342" s="2">
        <v>40158</v>
      </c>
      <c r="B342" s="2">
        <f t="shared" si="5"/>
        <v>40148</v>
      </c>
      <c r="C342" s="7">
        <v>74.7</v>
      </c>
    </row>
    <row r="343" spans="1:3">
      <c r="A343" s="2">
        <v>40165</v>
      </c>
      <c r="B343" s="2">
        <f t="shared" si="5"/>
        <v>40148</v>
      </c>
      <c r="C343" s="7">
        <v>71.48</v>
      </c>
    </row>
    <row r="344" spans="1:3">
      <c r="A344" s="2">
        <v>40172</v>
      </c>
      <c r="B344" s="2">
        <f t="shared" si="5"/>
        <v>40148</v>
      </c>
      <c r="C344" s="7">
        <v>72.91</v>
      </c>
    </row>
    <row r="345" spans="1:3">
      <c r="A345" s="2">
        <v>40179</v>
      </c>
      <c r="B345" s="2">
        <f t="shared" si="5"/>
        <v>40179</v>
      </c>
      <c r="C345" s="7">
        <v>77.27</v>
      </c>
    </row>
    <row r="346" spans="1:3">
      <c r="A346" s="2">
        <v>40186</v>
      </c>
      <c r="B346" s="2">
        <f t="shared" si="5"/>
        <v>40179</v>
      </c>
      <c r="C346" s="7">
        <v>79.94</v>
      </c>
    </row>
    <row r="347" spans="1:3">
      <c r="A347" s="2">
        <v>40193</v>
      </c>
      <c r="B347" s="2">
        <f t="shared" si="5"/>
        <v>40179</v>
      </c>
      <c r="C347" s="7">
        <v>78.88</v>
      </c>
    </row>
    <row r="348" spans="1:3">
      <c r="A348" s="2">
        <v>40200</v>
      </c>
      <c r="B348" s="2">
        <f t="shared" si="5"/>
        <v>40179</v>
      </c>
      <c r="C348" s="7">
        <v>75.61</v>
      </c>
    </row>
    <row r="349" spans="1:3">
      <c r="A349" s="2">
        <v>40207</v>
      </c>
      <c r="B349" s="2">
        <f t="shared" si="5"/>
        <v>40179</v>
      </c>
      <c r="C349" s="7">
        <v>72.319999999999993</v>
      </c>
    </row>
    <row r="350" spans="1:3">
      <c r="A350" s="2">
        <v>40214</v>
      </c>
      <c r="B350" s="2">
        <f t="shared" si="5"/>
        <v>40210</v>
      </c>
      <c r="C350" s="7">
        <v>73.05</v>
      </c>
    </row>
    <row r="351" spans="1:3">
      <c r="A351" s="2">
        <v>40221</v>
      </c>
      <c r="B351" s="2">
        <f t="shared" si="5"/>
        <v>40210</v>
      </c>
      <c r="C351" s="7">
        <v>70.52</v>
      </c>
    </row>
    <row r="352" spans="1:3">
      <c r="A352" s="2">
        <v>40228</v>
      </c>
      <c r="B352" s="2">
        <f t="shared" si="5"/>
        <v>40210</v>
      </c>
      <c r="C352" s="7">
        <v>73.75</v>
      </c>
    </row>
    <row r="353" spans="1:3">
      <c r="A353" s="2">
        <v>40235</v>
      </c>
      <c r="B353" s="2">
        <f t="shared" si="5"/>
        <v>40210</v>
      </c>
      <c r="C353" s="7">
        <v>76.41</v>
      </c>
    </row>
    <row r="354" spans="1:3">
      <c r="A354" s="2">
        <v>40242</v>
      </c>
      <c r="B354" s="2">
        <f t="shared" si="5"/>
        <v>40238</v>
      </c>
      <c r="C354" s="7">
        <v>77.41</v>
      </c>
    </row>
    <row r="355" spans="1:3">
      <c r="A355" s="2">
        <v>40249</v>
      </c>
      <c r="B355" s="2">
        <f t="shared" si="5"/>
        <v>40238</v>
      </c>
      <c r="C355" s="7">
        <v>79.31</v>
      </c>
    </row>
    <row r="356" spans="1:3">
      <c r="A356" s="2">
        <v>40256</v>
      </c>
      <c r="B356" s="2">
        <f t="shared" si="5"/>
        <v>40238</v>
      </c>
      <c r="C356" s="7">
        <v>79.349999999999994</v>
      </c>
    </row>
    <row r="357" spans="1:3">
      <c r="A357" s="2">
        <v>40263</v>
      </c>
      <c r="B357" s="2">
        <f t="shared" si="5"/>
        <v>40238</v>
      </c>
      <c r="C357" s="7">
        <v>78.680000000000007</v>
      </c>
    </row>
    <row r="358" spans="1:3">
      <c r="A358" s="2">
        <v>40270</v>
      </c>
      <c r="B358" s="2">
        <f t="shared" si="5"/>
        <v>40269</v>
      </c>
      <c r="C358" s="7">
        <v>80.099999999999994</v>
      </c>
    </row>
    <row r="359" spans="1:3">
      <c r="A359" s="2">
        <v>40277</v>
      </c>
      <c r="B359" s="2">
        <f t="shared" si="5"/>
        <v>40269</v>
      </c>
      <c r="C359" s="7">
        <v>83.53</v>
      </c>
    </row>
    <row r="360" spans="1:3">
      <c r="A360" s="2">
        <v>40284</v>
      </c>
      <c r="B360" s="2">
        <f t="shared" si="5"/>
        <v>40269</v>
      </c>
      <c r="C360" s="7">
        <v>84.91</v>
      </c>
    </row>
    <row r="361" spans="1:3">
      <c r="A361" s="2">
        <v>40291</v>
      </c>
      <c r="B361" s="2">
        <f t="shared" si="5"/>
        <v>40269</v>
      </c>
      <c r="C361" s="7">
        <v>84.08</v>
      </c>
    </row>
    <row r="362" spans="1:3">
      <c r="A362" s="2">
        <v>40298</v>
      </c>
      <c r="B362" s="2">
        <f t="shared" si="5"/>
        <v>40269</v>
      </c>
      <c r="C362" s="7">
        <v>86.16</v>
      </c>
    </row>
    <row r="363" spans="1:3">
      <c r="A363" s="2">
        <v>40305</v>
      </c>
      <c r="B363" s="2">
        <f t="shared" si="5"/>
        <v>40299</v>
      </c>
      <c r="C363" s="7">
        <v>83.21</v>
      </c>
    </row>
    <row r="364" spans="1:3">
      <c r="A364" s="2">
        <v>40312</v>
      </c>
      <c r="B364" s="2">
        <f t="shared" si="5"/>
        <v>40299</v>
      </c>
      <c r="C364" s="7">
        <v>78.849999999999994</v>
      </c>
    </row>
    <row r="365" spans="1:3">
      <c r="A365" s="2">
        <v>40319</v>
      </c>
      <c r="B365" s="2">
        <f t="shared" si="5"/>
        <v>40299</v>
      </c>
      <c r="C365" s="7">
        <v>72.94</v>
      </c>
    </row>
    <row r="366" spans="1:3">
      <c r="A366" s="2">
        <v>40326</v>
      </c>
      <c r="B366" s="2">
        <f t="shared" si="5"/>
        <v>40299</v>
      </c>
      <c r="C366" s="7">
        <v>70.06</v>
      </c>
    </row>
    <row r="367" spans="1:3">
      <c r="A367" s="2">
        <v>40333</v>
      </c>
      <c r="B367" s="2">
        <f t="shared" si="5"/>
        <v>40330</v>
      </c>
      <c r="C367" s="7">
        <v>73.260000000000005</v>
      </c>
    </row>
    <row r="368" spans="1:3">
      <c r="A368" s="2">
        <v>40340</v>
      </c>
      <c r="B368" s="2">
        <f t="shared" si="5"/>
        <v>40330</v>
      </c>
      <c r="C368" s="7">
        <v>72.44</v>
      </c>
    </row>
    <row r="369" spans="1:3">
      <c r="A369" s="2">
        <v>40347</v>
      </c>
      <c r="B369" s="2">
        <f t="shared" si="5"/>
        <v>40330</v>
      </c>
      <c r="C369" s="7">
        <v>75.77</v>
      </c>
    </row>
    <row r="370" spans="1:3">
      <c r="A370" s="2">
        <v>40354</v>
      </c>
      <c r="B370" s="2">
        <f t="shared" si="5"/>
        <v>40330</v>
      </c>
      <c r="C370" s="7">
        <v>76.95</v>
      </c>
    </row>
    <row r="371" spans="1:3">
      <c r="A371" s="2">
        <v>40361</v>
      </c>
      <c r="B371" s="2">
        <f t="shared" si="5"/>
        <v>40360</v>
      </c>
      <c r="C371" s="7">
        <v>74.959999999999994</v>
      </c>
    </row>
    <row r="372" spans="1:3">
      <c r="A372" s="2">
        <v>40368</v>
      </c>
      <c r="B372" s="2">
        <f t="shared" si="5"/>
        <v>40360</v>
      </c>
      <c r="C372" s="7">
        <v>72.680000000000007</v>
      </c>
    </row>
    <row r="373" spans="1:3">
      <c r="A373" s="2">
        <v>40375</v>
      </c>
      <c r="B373" s="2">
        <f t="shared" si="5"/>
        <v>40360</v>
      </c>
      <c r="C373" s="7">
        <v>76.03</v>
      </c>
    </row>
    <row r="374" spans="1:3">
      <c r="A374" s="2">
        <v>40382</v>
      </c>
      <c r="B374" s="2">
        <f t="shared" si="5"/>
        <v>40360</v>
      </c>
      <c r="C374" s="7">
        <v>77.069999999999993</v>
      </c>
    </row>
    <row r="375" spans="1:3">
      <c r="A375" s="2">
        <v>40389</v>
      </c>
      <c r="B375" s="2">
        <f t="shared" si="5"/>
        <v>40360</v>
      </c>
      <c r="C375" s="7">
        <v>77.989999999999995</v>
      </c>
    </row>
    <row r="376" spans="1:3">
      <c r="A376" s="2">
        <v>40396</v>
      </c>
      <c r="B376" s="2">
        <f t="shared" si="5"/>
        <v>40391</v>
      </c>
      <c r="C376" s="7">
        <v>83.7</v>
      </c>
    </row>
    <row r="377" spans="1:3">
      <c r="A377" s="2">
        <v>40403</v>
      </c>
      <c r="B377" s="2">
        <f t="shared" si="5"/>
        <v>40391</v>
      </c>
      <c r="C377" s="7">
        <v>80.64</v>
      </c>
    </row>
    <row r="378" spans="1:3">
      <c r="A378" s="2">
        <v>40410</v>
      </c>
      <c r="B378" s="2">
        <f t="shared" si="5"/>
        <v>40391</v>
      </c>
      <c r="C378" s="7">
        <v>76.400000000000006</v>
      </c>
    </row>
    <row r="379" spans="1:3">
      <c r="A379" s="2">
        <v>40417</v>
      </c>
      <c r="B379" s="2">
        <f t="shared" si="5"/>
        <v>40391</v>
      </c>
      <c r="C379" s="7">
        <v>73.78</v>
      </c>
    </row>
    <row r="380" spans="1:3">
      <c r="A380" s="2">
        <v>40424</v>
      </c>
      <c r="B380" s="2">
        <f t="shared" si="5"/>
        <v>40422</v>
      </c>
      <c r="C380" s="7">
        <v>76.489999999999995</v>
      </c>
    </row>
    <row r="381" spans="1:3">
      <c r="A381" s="2">
        <v>40431</v>
      </c>
      <c r="B381" s="2">
        <f t="shared" si="5"/>
        <v>40422</v>
      </c>
      <c r="C381" s="7">
        <v>77.260000000000005</v>
      </c>
    </row>
    <row r="382" spans="1:3">
      <c r="A382" s="2">
        <v>40438</v>
      </c>
      <c r="B382" s="2">
        <f t="shared" si="5"/>
        <v>40422</v>
      </c>
      <c r="C382" s="7">
        <v>79.13</v>
      </c>
    </row>
    <row r="383" spans="1:3">
      <c r="A383" s="2">
        <v>40445</v>
      </c>
      <c r="B383" s="2">
        <f t="shared" si="5"/>
        <v>40422</v>
      </c>
      <c r="C383" s="7">
        <v>78.849999999999994</v>
      </c>
    </row>
    <row r="384" spans="1:3">
      <c r="A384" s="2">
        <v>40452</v>
      </c>
      <c r="B384" s="2">
        <f t="shared" si="5"/>
        <v>40452</v>
      </c>
      <c r="C384" s="7">
        <v>79.88</v>
      </c>
    </row>
    <row r="385" spans="1:3">
      <c r="A385" s="2">
        <v>40459</v>
      </c>
      <c r="B385" s="2">
        <f t="shared" si="5"/>
        <v>40452</v>
      </c>
      <c r="C385" s="7">
        <v>84.51</v>
      </c>
    </row>
    <row r="386" spans="1:3">
      <c r="A386" s="2">
        <v>40466</v>
      </c>
      <c r="B386" s="2">
        <f t="shared" si="5"/>
        <v>40452</v>
      </c>
      <c r="C386" s="7">
        <v>84.49</v>
      </c>
    </row>
    <row r="387" spans="1:3">
      <c r="A387" s="2">
        <v>40473</v>
      </c>
      <c r="B387" s="2">
        <f t="shared" ref="B387:B404" si="6">DATE(YEAR(A387),MONTH(A387),1)</f>
        <v>40452</v>
      </c>
      <c r="C387" s="7">
        <v>82.9</v>
      </c>
    </row>
    <row r="388" spans="1:3">
      <c r="A388" s="2">
        <v>40480</v>
      </c>
      <c r="B388" s="2">
        <f t="shared" si="6"/>
        <v>40452</v>
      </c>
      <c r="C388" s="7">
        <v>82.84</v>
      </c>
    </row>
    <row r="389" spans="1:3">
      <c r="A389" s="2">
        <v>40487</v>
      </c>
      <c r="B389" s="2">
        <f t="shared" si="6"/>
        <v>40483</v>
      </c>
      <c r="C389" s="7">
        <v>85.4</v>
      </c>
    </row>
    <row r="390" spans="1:3">
      <c r="A390" s="2">
        <v>40494</v>
      </c>
      <c r="B390" s="2">
        <f t="shared" si="6"/>
        <v>40483</v>
      </c>
      <c r="C390" s="7">
        <v>88.05</v>
      </c>
    </row>
    <row r="391" spans="1:3">
      <c r="A391" s="2">
        <v>40501</v>
      </c>
      <c r="B391" s="2">
        <f t="shared" si="6"/>
        <v>40483</v>
      </c>
      <c r="C391" s="7">
        <v>85.1</v>
      </c>
    </row>
    <row r="392" spans="1:3">
      <c r="A392" s="2">
        <v>40508</v>
      </c>
      <c r="B392" s="2">
        <f t="shared" si="6"/>
        <v>40483</v>
      </c>
      <c r="C392" s="7">
        <v>83.68</v>
      </c>
    </row>
    <row r="393" spans="1:3">
      <c r="A393" s="2">
        <v>40515</v>
      </c>
      <c r="B393" s="2">
        <f t="shared" si="6"/>
        <v>40513</v>
      </c>
      <c r="C393" s="7">
        <v>87.18</v>
      </c>
    </row>
    <row r="394" spans="1:3">
      <c r="A394" s="2">
        <v>40522</v>
      </c>
      <c r="B394" s="2">
        <f t="shared" si="6"/>
        <v>40513</v>
      </c>
      <c r="C394" s="7">
        <v>91.17</v>
      </c>
    </row>
    <row r="395" spans="1:3">
      <c r="A395" s="2">
        <v>40529</v>
      </c>
      <c r="B395" s="2">
        <f t="shared" si="6"/>
        <v>40513</v>
      </c>
      <c r="C395" s="7">
        <v>91.33</v>
      </c>
    </row>
    <row r="396" spans="1:3">
      <c r="A396" s="2">
        <v>40536</v>
      </c>
      <c r="B396" s="2">
        <f t="shared" si="6"/>
        <v>40513</v>
      </c>
      <c r="C396" s="7">
        <v>93.75</v>
      </c>
    </row>
    <row r="397" spans="1:3">
      <c r="A397" s="2">
        <v>40543</v>
      </c>
      <c r="B397" s="2">
        <f t="shared" si="6"/>
        <v>40513</v>
      </c>
      <c r="C397" s="7">
        <v>94.28</v>
      </c>
    </row>
    <row r="398" spans="1:3">
      <c r="A398" s="2">
        <v>40550</v>
      </c>
      <c r="B398" s="2">
        <f t="shared" si="6"/>
        <v>40544</v>
      </c>
      <c r="C398" s="7">
        <v>95.4</v>
      </c>
    </row>
    <row r="399" spans="1:3">
      <c r="A399" s="2">
        <v>40557</v>
      </c>
      <c r="B399" s="2">
        <f t="shared" si="6"/>
        <v>40544</v>
      </c>
      <c r="C399" s="7">
        <v>98.11</v>
      </c>
    </row>
    <row r="400" spans="1:3">
      <c r="A400" s="2">
        <v>40564</v>
      </c>
      <c r="B400" s="2">
        <f t="shared" si="6"/>
        <v>40544</v>
      </c>
      <c r="C400" s="7">
        <v>98.98</v>
      </c>
    </row>
    <row r="401" spans="1:3">
      <c r="A401" s="2">
        <v>40571</v>
      </c>
      <c r="B401" s="2">
        <f t="shared" si="6"/>
        <v>40544</v>
      </c>
      <c r="C401" s="7">
        <v>96.86</v>
      </c>
    </row>
    <row r="402" spans="1:3">
      <c r="A402" s="2">
        <v>40578</v>
      </c>
      <c r="B402" s="2">
        <f t="shared" si="6"/>
        <v>40575</v>
      </c>
      <c r="C402" s="7">
        <v>99.7</v>
      </c>
    </row>
    <row r="403" spans="1:3">
      <c r="A403" s="2">
        <v>40585</v>
      </c>
      <c r="B403" s="2">
        <f t="shared" si="6"/>
        <v>40575</v>
      </c>
      <c r="C403" s="7">
        <v>98.98</v>
      </c>
    </row>
    <row r="404" spans="1:3">
      <c r="A404" s="2">
        <v>40592</v>
      </c>
      <c r="B404" s="2">
        <f t="shared" si="6"/>
        <v>40575</v>
      </c>
      <c r="C404" s="7">
        <v>101.57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98"/>
  <sheetViews>
    <sheetView workbookViewId="0"/>
  </sheetViews>
  <sheetFormatPr defaultRowHeight="15"/>
  <cols>
    <col min="1" max="1" width="15" style="2" customWidth="1"/>
  </cols>
  <sheetData>
    <row r="1" spans="1:2">
      <c r="A1" s="5" t="s">
        <v>0</v>
      </c>
      <c r="B1" s="1" t="s">
        <v>8</v>
      </c>
    </row>
    <row r="2" spans="1:2">
      <c r="A2" s="2">
        <v>40575</v>
      </c>
      <c r="B2">
        <v>0.6341</v>
      </c>
    </row>
    <row r="3" spans="1:2">
      <c r="A3" s="2">
        <v>40544</v>
      </c>
      <c r="B3">
        <v>0.6341</v>
      </c>
    </row>
    <row r="4" spans="1:2">
      <c r="A4" s="2">
        <v>40513</v>
      </c>
      <c r="B4">
        <v>0.64070000000000005</v>
      </c>
    </row>
    <row r="5" spans="1:2">
      <c r="A5" s="2">
        <v>40483</v>
      </c>
      <c r="B5">
        <v>0.62619999999999998</v>
      </c>
    </row>
    <row r="6" spans="1:2">
      <c r="A6" s="2">
        <v>40452</v>
      </c>
      <c r="B6">
        <v>0.63009999999999999</v>
      </c>
    </row>
    <row r="7" spans="1:2">
      <c r="A7" s="2">
        <v>40422</v>
      </c>
      <c r="B7">
        <v>0.64229999999999998</v>
      </c>
    </row>
    <row r="8" spans="1:2">
      <c r="A8" s="2">
        <v>40391</v>
      </c>
      <c r="B8">
        <v>0.63859999999999995</v>
      </c>
    </row>
    <row r="9" spans="1:2">
      <c r="A9" s="2">
        <v>40360</v>
      </c>
      <c r="B9">
        <v>0.65410000000000001</v>
      </c>
    </row>
    <row r="10" spans="1:2">
      <c r="A10" s="2">
        <v>40330</v>
      </c>
      <c r="B10">
        <v>0.67820000000000003</v>
      </c>
    </row>
    <row r="11" spans="1:2">
      <c r="A11" s="2">
        <v>40299</v>
      </c>
      <c r="B11">
        <v>0.68140000000000001</v>
      </c>
    </row>
    <row r="12" spans="1:2">
      <c r="A12" s="2">
        <v>40269</v>
      </c>
      <c r="B12">
        <v>0.6522</v>
      </c>
    </row>
    <row r="13" spans="1:2">
      <c r="A13" s="2">
        <v>40238</v>
      </c>
      <c r="B13">
        <v>0.66410000000000002</v>
      </c>
    </row>
    <row r="14" spans="1:2">
      <c r="A14" s="2">
        <v>40210</v>
      </c>
      <c r="B14">
        <v>0.6411</v>
      </c>
    </row>
    <row r="15" spans="1:2">
      <c r="A15" s="2">
        <v>40179</v>
      </c>
      <c r="B15">
        <v>0.61919999999999997</v>
      </c>
    </row>
    <row r="16" spans="1:2">
      <c r="A16" s="2">
        <v>40148</v>
      </c>
      <c r="B16">
        <v>0.61639999999999995</v>
      </c>
    </row>
    <row r="17" spans="1:2">
      <c r="A17" s="2">
        <v>40118</v>
      </c>
      <c r="B17">
        <v>0.60270000000000001</v>
      </c>
    </row>
    <row r="18" spans="1:2">
      <c r="A18" s="2">
        <v>40087</v>
      </c>
      <c r="B18">
        <v>0.61829999999999996</v>
      </c>
    </row>
    <row r="19" spans="1:2">
      <c r="A19" s="2">
        <v>40057</v>
      </c>
      <c r="B19">
        <v>0.61270000000000002</v>
      </c>
    </row>
    <row r="20" spans="1:2">
      <c r="A20" s="2">
        <v>40026</v>
      </c>
      <c r="B20">
        <v>0.60460000000000003</v>
      </c>
    </row>
    <row r="21" spans="1:2">
      <c r="A21" s="2">
        <v>39995</v>
      </c>
      <c r="B21">
        <v>0.61129999999999995</v>
      </c>
    </row>
    <row r="22" spans="1:2">
      <c r="A22" s="2">
        <v>39965</v>
      </c>
      <c r="B22">
        <v>0.61099999999999999</v>
      </c>
    </row>
    <row r="23" spans="1:2">
      <c r="A23" s="2">
        <v>39934</v>
      </c>
      <c r="B23">
        <v>0.6482</v>
      </c>
    </row>
    <row r="24" spans="1:2">
      <c r="A24" s="2">
        <v>39904</v>
      </c>
      <c r="B24">
        <v>0.67959999999999998</v>
      </c>
    </row>
    <row r="25" spans="1:2">
      <c r="A25" s="2">
        <v>39873</v>
      </c>
      <c r="B25">
        <v>0.70409999999999995</v>
      </c>
    </row>
    <row r="26" spans="1:2">
      <c r="A26" s="2">
        <v>39845</v>
      </c>
      <c r="B26">
        <v>0.69269999999999998</v>
      </c>
    </row>
    <row r="27" spans="1:2">
      <c r="A27" s="2">
        <v>39814</v>
      </c>
      <c r="B27">
        <v>0.69040000000000001</v>
      </c>
    </row>
    <row r="28" spans="1:2">
      <c r="A28" s="2">
        <v>39783</v>
      </c>
      <c r="B28">
        <v>0.67310000000000003</v>
      </c>
    </row>
    <row r="29" spans="1:2">
      <c r="A29" s="2">
        <v>39753</v>
      </c>
      <c r="B29">
        <v>0.65229999999999999</v>
      </c>
    </row>
    <row r="30" spans="1:2">
      <c r="A30" s="2">
        <v>39722</v>
      </c>
      <c r="B30">
        <v>0.59099999999999997</v>
      </c>
    </row>
    <row r="31" spans="1:2">
      <c r="A31" s="2">
        <v>39692</v>
      </c>
      <c r="B31">
        <v>0.55500000000000005</v>
      </c>
    </row>
    <row r="32" spans="1:2">
      <c r="A32" s="2">
        <v>39661</v>
      </c>
      <c r="B32">
        <v>0.52959999999999996</v>
      </c>
    </row>
    <row r="33" spans="1:2">
      <c r="A33" s="2">
        <v>39630</v>
      </c>
      <c r="B33">
        <v>0.50270000000000004</v>
      </c>
    </row>
    <row r="34" spans="1:2">
      <c r="A34" s="2">
        <v>39600</v>
      </c>
      <c r="B34">
        <v>0.5081</v>
      </c>
    </row>
    <row r="35" spans="1:2">
      <c r="A35" s="2">
        <v>39569</v>
      </c>
      <c r="B35">
        <v>0.50849999999999995</v>
      </c>
    </row>
    <row r="36" spans="1:2">
      <c r="A36" s="2">
        <v>39539</v>
      </c>
      <c r="B36">
        <v>0.50439999999999996</v>
      </c>
    </row>
    <row r="37" spans="1:2">
      <c r="A37" s="2">
        <v>39508</v>
      </c>
      <c r="B37">
        <v>0.49980000000000002</v>
      </c>
    </row>
    <row r="38" spans="1:2">
      <c r="A38" s="2">
        <v>39479</v>
      </c>
      <c r="B38">
        <v>0.50939999999999996</v>
      </c>
    </row>
    <row r="39" spans="1:2">
      <c r="A39" s="2">
        <v>39448</v>
      </c>
      <c r="B39">
        <v>0.50780000000000003</v>
      </c>
    </row>
    <row r="40" spans="1:2">
      <c r="A40" s="2">
        <v>39417</v>
      </c>
      <c r="B40">
        <v>0.49569999999999997</v>
      </c>
    </row>
    <row r="41" spans="1:2">
      <c r="A41" s="2">
        <v>39387</v>
      </c>
      <c r="B41">
        <v>0.48249999999999998</v>
      </c>
    </row>
    <row r="42" spans="1:2">
      <c r="A42" s="2">
        <v>39356</v>
      </c>
      <c r="B42">
        <v>0.48909999999999998</v>
      </c>
    </row>
    <row r="43" spans="1:2">
      <c r="A43" s="2">
        <v>39326</v>
      </c>
      <c r="B43">
        <v>0.495</v>
      </c>
    </row>
    <row r="44" spans="1:2">
      <c r="A44" s="2">
        <v>39295</v>
      </c>
      <c r="B44">
        <v>0.49709999999999999</v>
      </c>
    </row>
    <row r="45" spans="1:2">
      <c r="A45" s="2">
        <v>39264</v>
      </c>
      <c r="B45">
        <v>0.49199999999999999</v>
      </c>
    </row>
    <row r="46" spans="1:2">
      <c r="A46" s="2">
        <v>39234</v>
      </c>
      <c r="B46">
        <v>0.50349999999999995</v>
      </c>
    </row>
    <row r="47" spans="1:2">
      <c r="A47" s="2">
        <v>39203</v>
      </c>
      <c r="B47">
        <v>0.504</v>
      </c>
    </row>
    <row r="48" spans="1:2">
      <c r="A48" s="2">
        <v>39173</v>
      </c>
      <c r="B48">
        <v>0.50329999999999997</v>
      </c>
    </row>
    <row r="49" spans="1:2">
      <c r="A49" s="2">
        <v>39142</v>
      </c>
      <c r="B49">
        <v>0.51349999999999996</v>
      </c>
    </row>
    <row r="50" spans="1:2">
      <c r="A50" s="2">
        <v>39114</v>
      </c>
      <c r="B50">
        <v>0.51070000000000004</v>
      </c>
    </row>
    <row r="51" spans="1:2">
      <c r="A51" s="2">
        <v>39083</v>
      </c>
      <c r="B51">
        <v>0.51070000000000004</v>
      </c>
    </row>
    <row r="52" spans="1:2">
      <c r="A52" s="2">
        <v>39052</v>
      </c>
      <c r="B52">
        <v>0.50939999999999996</v>
      </c>
    </row>
    <row r="53" spans="1:2">
      <c r="A53" s="2">
        <v>39022</v>
      </c>
      <c r="B53">
        <v>0.52329999999999999</v>
      </c>
    </row>
    <row r="54" spans="1:2">
      <c r="A54" s="2">
        <v>38991</v>
      </c>
      <c r="B54">
        <v>0.53310000000000002</v>
      </c>
    </row>
    <row r="55" spans="1:2">
      <c r="A55" s="2">
        <v>38961</v>
      </c>
      <c r="B55">
        <v>0.53010000000000002</v>
      </c>
    </row>
    <row r="56" spans="1:2">
      <c r="A56" s="2">
        <v>38930</v>
      </c>
      <c r="B56">
        <v>0.52839999999999998</v>
      </c>
    </row>
    <row r="57" spans="1:2">
      <c r="A57" s="2">
        <v>38899</v>
      </c>
      <c r="B57">
        <v>0.54149999999999998</v>
      </c>
    </row>
    <row r="58" spans="1:2">
      <c r="A58" s="2">
        <v>38869</v>
      </c>
      <c r="B58">
        <v>0.54200000000000004</v>
      </c>
    </row>
    <row r="59" spans="1:2">
      <c r="A59" s="2">
        <v>38838</v>
      </c>
      <c r="B59">
        <v>0.53510000000000002</v>
      </c>
    </row>
    <row r="60" spans="1:2">
      <c r="A60" s="2">
        <v>38808</v>
      </c>
      <c r="B60">
        <v>0.56610000000000005</v>
      </c>
    </row>
    <row r="61" spans="1:2">
      <c r="A61" s="2">
        <v>38777</v>
      </c>
      <c r="B61">
        <v>0.57310000000000005</v>
      </c>
    </row>
    <row r="62" spans="1:2">
      <c r="A62" s="2">
        <v>38749</v>
      </c>
      <c r="B62">
        <v>0.57189999999999996</v>
      </c>
    </row>
    <row r="63" spans="1:2">
      <c r="A63" s="2">
        <v>38718</v>
      </c>
      <c r="B63">
        <v>0.56689999999999996</v>
      </c>
    </row>
    <row r="64" spans="1:2">
      <c r="A64" s="2">
        <v>38687</v>
      </c>
      <c r="B64">
        <v>0.57279999999999998</v>
      </c>
    </row>
    <row r="65" spans="1:2">
      <c r="A65" s="2">
        <v>38657</v>
      </c>
      <c r="B65">
        <v>0.57679999999999998</v>
      </c>
    </row>
    <row r="66" spans="1:2">
      <c r="A66" s="2">
        <v>38626</v>
      </c>
      <c r="B66">
        <v>0.56630000000000003</v>
      </c>
    </row>
    <row r="67" spans="1:2">
      <c r="A67" s="2">
        <v>38596</v>
      </c>
      <c r="B67">
        <v>0.55249999999999999</v>
      </c>
    </row>
    <row r="68" spans="1:2">
      <c r="A68" s="2">
        <v>38565</v>
      </c>
      <c r="B68">
        <v>0.55689999999999995</v>
      </c>
    </row>
    <row r="69" spans="1:2">
      <c r="A69" s="2">
        <v>38534</v>
      </c>
      <c r="B69">
        <v>0.57079999999999997</v>
      </c>
    </row>
    <row r="70" spans="1:2">
      <c r="A70" s="2">
        <v>38504</v>
      </c>
      <c r="B70">
        <v>0.54979999999999996</v>
      </c>
    </row>
    <row r="71" spans="1:2">
      <c r="A71" s="2">
        <v>38473</v>
      </c>
      <c r="B71">
        <v>0.53949999999999998</v>
      </c>
    </row>
    <row r="72" spans="1:2">
      <c r="A72" s="2">
        <v>38443</v>
      </c>
      <c r="B72">
        <v>0.52739999999999998</v>
      </c>
    </row>
    <row r="73" spans="1:2">
      <c r="A73" s="2">
        <v>38412</v>
      </c>
      <c r="B73">
        <v>0.52500000000000002</v>
      </c>
    </row>
    <row r="74" spans="1:2">
      <c r="A74" s="2">
        <v>38384</v>
      </c>
      <c r="B74">
        <v>0.52949999999999997</v>
      </c>
    </row>
    <row r="75" spans="1:2">
      <c r="A75" s="2">
        <v>38353</v>
      </c>
      <c r="B75">
        <v>0.53169999999999995</v>
      </c>
    </row>
    <row r="76" spans="1:2">
      <c r="A76" s="2">
        <v>38322</v>
      </c>
      <c r="B76">
        <v>0.51800000000000002</v>
      </c>
    </row>
    <row r="77" spans="1:2">
      <c r="A77" s="2">
        <v>38292</v>
      </c>
      <c r="B77">
        <v>0.53690000000000004</v>
      </c>
    </row>
    <row r="78" spans="1:2">
      <c r="A78" s="2">
        <v>38261</v>
      </c>
      <c r="B78">
        <v>0.55279999999999996</v>
      </c>
    </row>
    <row r="79" spans="1:2">
      <c r="A79" s="2">
        <v>38231</v>
      </c>
      <c r="B79">
        <v>0.55769999999999997</v>
      </c>
    </row>
    <row r="80" spans="1:2">
      <c r="A80" s="2">
        <v>38200</v>
      </c>
      <c r="B80">
        <v>0.54930000000000001</v>
      </c>
    </row>
    <row r="81" spans="1:2">
      <c r="A81" s="2">
        <v>38169</v>
      </c>
      <c r="B81">
        <v>0.54220000000000002</v>
      </c>
    </row>
    <row r="82" spans="1:2">
      <c r="A82" s="2">
        <v>38139</v>
      </c>
      <c r="B82">
        <v>0.54649999999999999</v>
      </c>
    </row>
    <row r="83" spans="1:2">
      <c r="A83" s="2">
        <v>38108</v>
      </c>
      <c r="B83">
        <v>0.55889999999999995</v>
      </c>
    </row>
    <row r="84" spans="1:2">
      <c r="A84" s="2">
        <v>38078</v>
      </c>
      <c r="B84">
        <v>0.55379999999999996</v>
      </c>
    </row>
    <row r="85" spans="1:2">
      <c r="A85" s="2">
        <v>38047</v>
      </c>
      <c r="B85">
        <v>0.54749999999999999</v>
      </c>
    </row>
    <row r="86" spans="1:2">
      <c r="A86" s="2">
        <v>38018</v>
      </c>
      <c r="B86">
        <v>0.53610000000000002</v>
      </c>
    </row>
    <row r="87" spans="1:2">
      <c r="A87" s="2">
        <v>37987</v>
      </c>
      <c r="B87">
        <v>0.5494</v>
      </c>
    </row>
    <row r="88" spans="1:2">
      <c r="A88" s="2">
        <v>37956</v>
      </c>
      <c r="B88">
        <v>0.57020000000000004</v>
      </c>
    </row>
    <row r="89" spans="1:2">
      <c r="A89" s="2">
        <v>37926</v>
      </c>
      <c r="B89">
        <v>0.59089999999999998</v>
      </c>
    </row>
    <row r="90" spans="1:2">
      <c r="A90" s="2">
        <v>37895</v>
      </c>
      <c r="B90">
        <v>0.59599999999999997</v>
      </c>
    </row>
    <row r="91" spans="1:2">
      <c r="A91" s="2">
        <v>37865</v>
      </c>
      <c r="B91">
        <v>0.61890000000000001</v>
      </c>
    </row>
    <row r="92" spans="1:2">
      <c r="A92" s="2">
        <v>37834</v>
      </c>
      <c r="B92">
        <v>0.62729999999999997</v>
      </c>
    </row>
    <row r="93" spans="1:2">
      <c r="A93" s="2">
        <v>37803</v>
      </c>
      <c r="B93">
        <v>0.61529999999999996</v>
      </c>
    </row>
    <row r="94" spans="1:2">
      <c r="A94" s="2">
        <v>37773</v>
      </c>
      <c r="B94">
        <v>0.60229999999999995</v>
      </c>
    </row>
    <row r="95" spans="1:2">
      <c r="A95" s="2">
        <v>37742</v>
      </c>
      <c r="B95">
        <v>0.61650000000000005</v>
      </c>
    </row>
    <row r="96" spans="1:2">
      <c r="A96" s="2">
        <v>37712</v>
      </c>
      <c r="B96">
        <v>0.63490000000000002</v>
      </c>
    </row>
    <row r="97" spans="1:2">
      <c r="A97" s="2">
        <v>37681</v>
      </c>
      <c r="B97">
        <v>0.63200000000000001</v>
      </c>
    </row>
    <row r="98" spans="1:2">
      <c r="A98" s="2">
        <v>37653</v>
      </c>
      <c r="B98">
        <v>0.62090000000000001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C13" sqref="C13"/>
    </sheetView>
  </sheetViews>
  <sheetFormatPr defaultRowHeight="15"/>
  <cols>
    <col min="1" max="1" width="75.7109375" bestFit="1" customWidth="1"/>
  </cols>
  <sheetData>
    <row r="1" spans="1:1">
      <c r="A1" s="19" t="s">
        <v>3</v>
      </c>
    </row>
    <row r="2" spans="1:1">
      <c r="A2" t="s">
        <v>4</v>
      </c>
    </row>
    <row r="3" spans="1:1">
      <c r="A3" t="s">
        <v>5</v>
      </c>
    </row>
  </sheetData>
  <hyperlinks>
    <hyperlink ref="A1" r:id="rId1" location="oil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04"/>
  <sheetViews>
    <sheetView topLeftCell="A389" workbookViewId="0">
      <selection sqref="A1:B404"/>
    </sheetView>
  </sheetViews>
  <sheetFormatPr defaultRowHeight="15"/>
  <cols>
    <col min="1" max="1" width="10.7109375" style="2" bestFit="1" customWidth="1"/>
  </cols>
  <sheetData>
    <row r="1" spans="1:3">
      <c r="A1" s="2" t="str">
        <f>Petrol!A1</f>
        <v>Date</v>
      </c>
      <c r="B1" s="4" t="str">
        <f>Petrol!D1</f>
        <v>Duty p/l</v>
      </c>
    </row>
    <row r="2" spans="1:3">
      <c r="A2" s="2">
        <f>Petrol!A2</f>
        <v>37781</v>
      </c>
      <c r="B2" s="4">
        <f>Petrol!D2</f>
        <v>45.82</v>
      </c>
      <c r="C2">
        <v>54.98</v>
      </c>
    </row>
    <row r="3" spans="1:3">
      <c r="A3" s="2">
        <f>Petrol!A3</f>
        <v>37788</v>
      </c>
      <c r="B3" s="4">
        <f>Petrol!D3</f>
        <v>45.82</v>
      </c>
    </row>
    <row r="4" spans="1:3">
      <c r="A4" s="2">
        <f>Petrol!A4</f>
        <v>37795</v>
      </c>
      <c r="B4" s="4">
        <f>Petrol!D4</f>
        <v>45.82</v>
      </c>
    </row>
    <row r="5" spans="1:3">
      <c r="A5" s="2">
        <f>Petrol!A5</f>
        <v>37802</v>
      </c>
      <c r="B5" s="4">
        <f>Petrol!D5</f>
        <v>45.82</v>
      </c>
    </row>
    <row r="6" spans="1:3">
      <c r="A6" s="2">
        <f>Petrol!A6</f>
        <v>37809</v>
      </c>
      <c r="B6" s="4">
        <f>Petrol!D6</f>
        <v>45.82</v>
      </c>
    </row>
    <row r="7" spans="1:3">
      <c r="A7" s="2">
        <f>Petrol!A7</f>
        <v>37816</v>
      </c>
      <c r="B7" s="4">
        <f>Petrol!D7</f>
        <v>45.82</v>
      </c>
    </row>
    <row r="8" spans="1:3">
      <c r="A8" s="2">
        <f>Petrol!A8</f>
        <v>37823</v>
      </c>
      <c r="B8" s="4">
        <f>Petrol!D8</f>
        <v>45.82</v>
      </c>
    </row>
    <row r="9" spans="1:3">
      <c r="A9" s="2">
        <f>Petrol!A9</f>
        <v>37830</v>
      </c>
      <c r="B9" s="4">
        <f>Petrol!D9</f>
        <v>45.82</v>
      </c>
    </row>
    <row r="10" spans="1:3">
      <c r="A10" s="2">
        <f>Petrol!A10</f>
        <v>37837</v>
      </c>
      <c r="B10" s="4">
        <f>Petrol!D10</f>
        <v>45.82</v>
      </c>
    </row>
    <row r="11" spans="1:3">
      <c r="A11" s="2">
        <f>Petrol!A11</f>
        <v>37844</v>
      </c>
      <c r="B11" s="4">
        <f>Petrol!D11</f>
        <v>45.82</v>
      </c>
    </row>
    <row r="12" spans="1:3">
      <c r="A12" s="2">
        <f>Petrol!A12</f>
        <v>37851</v>
      </c>
      <c r="B12" s="4">
        <f>Petrol!D12</f>
        <v>45.82</v>
      </c>
    </row>
    <row r="13" spans="1:3">
      <c r="A13" s="2">
        <f>Petrol!A13</f>
        <v>37859</v>
      </c>
      <c r="B13" s="4">
        <f>Petrol!D13</f>
        <v>45.82</v>
      </c>
    </row>
    <row r="14" spans="1:3">
      <c r="A14" s="2">
        <f>Petrol!A14</f>
        <v>37865</v>
      </c>
      <c r="B14" s="4">
        <f>Petrol!D14</f>
        <v>45.82</v>
      </c>
    </row>
    <row r="15" spans="1:3">
      <c r="A15" s="2">
        <f>Petrol!A15</f>
        <v>37872</v>
      </c>
      <c r="B15" s="4">
        <f>Petrol!D15</f>
        <v>45.82</v>
      </c>
    </row>
    <row r="16" spans="1:3">
      <c r="A16" s="2">
        <f>Petrol!A16</f>
        <v>37879</v>
      </c>
      <c r="B16" s="4">
        <f>Petrol!D16</f>
        <v>45.82</v>
      </c>
    </row>
    <row r="17" spans="1:2">
      <c r="A17" s="2">
        <f>Petrol!A17</f>
        <v>37886</v>
      </c>
      <c r="B17" s="4">
        <f>Petrol!D17</f>
        <v>45.82</v>
      </c>
    </row>
    <row r="18" spans="1:2">
      <c r="A18" s="2">
        <f>Petrol!A18</f>
        <v>37893</v>
      </c>
      <c r="B18" s="4">
        <f>Petrol!D18</f>
        <v>45.82</v>
      </c>
    </row>
    <row r="19" spans="1:2">
      <c r="A19" s="2">
        <f>Petrol!A19</f>
        <v>37900</v>
      </c>
      <c r="B19" s="4">
        <f>Petrol!D19</f>
        <v>47.1</v>
      </c>
    </row>
    <row r="20" spans="1:2">
      <c r="A20" s="2">
        <f>Petrol!A20</f>
        <v>37907</v>
      </c>
      <c r="B20" s="4">
        <f>Petrol!D20</f>
        <v>47.1</v>
      </c>
    </row>
    <row r="21" spans="1:2">
      <c r="A21" s="2">
        <f>Petrol!A21</f>
        <v>37914</v>
      </c>
      <c r="B21" s="4">
        <f>Petrol!D21</f>
        <v>47.1</v>
      </c>
    </row>
    <row r="22" spans="1:2">
      <c r="A22" s="2">
        <f>Petrol!A22</f>
        <v>37921</v>
      </c>
      <c r="B22" s="4">
        <f>Petrol!D22</f>
        <v>47.1</v>
      </c>
    </row>
    <row r="23" spans="1:2">
      <c r="A23" s="2">
        <f>Petrol!A23</f>
        <v>37928</v>
      </c>
      <c r="B23" s="4">
        <f>Petrol!D23</f>
        <v>47.1</v>
      </c>
    </row>
    <row r="24" spans="1:2">
      <c r="A24" s="2">
        <f>Petrol!A24</f>
        <v>37935</v>
      </c>
      <c r="B24" s="4">
        <f>Petrol!D24</f>
        <v>47.1</v>
      </c>
    </row>
    <row r="25" spans="1:2">
      <c r="A25" s="2">
        <f>Petrol!A25</f>
        <v>37942</v>
      </c>
      <c r="B25" s="4">
        <f>Petrol!D25</f>
        <v>47.1</v>
      </c>
    </row>
    <row r="26" spans="1:2">
      <c r="A26" s="2">
        <f>Petrol!A26</f>
        <v>37949</v>
      </c>
      <c r="B26" s="4">
        <f>Petrol!D26</f>
        <v>47.1</v>
      </c>
    </row>
    <row r="27" spans="1:2">
      <c r="A27" s="2">
        <f>Petrol!A27</f>
        <v>37956</v>
      </c>
      <c r="B27" s="4">
        <f>Petrol!D27</f>
        <v>47.1</v>
      </c>
    </row>
    <row r="28" spans="1:2">
      <c r="A28" s="2">
        <f>Petrol!A28</f>
        <v>37963</v>
      </c>
      <c r="B28" s="4">
        <f>Petrol!D28</f>
        <v>47.1</v>
      </c>
    </row>
    <row r="29" spans="1:2">
      <c r="A29" s="2">
        <f>Petrol!A29</f>
        <v>37970</v>
      </c>
      <c r="B29" s="4">
        <f>Petrol!D29</f>
        <v>47.1</v>
      </c>
    </row>
    <row r="30" spans="1:2">
      <c r="A30" s="2">
        <f>Petrol!A30</f>
        <v>37977</v>
      </c>
      <c r="B30" s="4">
        <f>Petrol!D30</f>
        <v>47.1</v>
      </c>
    </row>
    <row r="31" spans="1:2">
      <c r="A31" s="2">
        <f>Petrol!A31</f>
        <v>37984</v>
      </c>
      <c r="B31" s="4">
        <f>Petrol!D31</f>
        <v>47.1</v>
      </c>
    </row>
    <row r="32" spans="1:2">
      <c r="A32" s="2">
        <f>Petrol!A32</f>
        <v>37991</v>
      </c>
      <c r="B32" s="4">
        <f>Petrol!D32</f>
        <v>47.1</v>
      </c>
    </row>
    <row r="33" spans="1:2">
      <c r="A33" s="2">
        <f>Petrol!A33</f>
        <v>37998</v>
      </c>
      <c r="B33" s="4">
        <f>Petrol!D33</f>
        <v>47.1</v>
      </c>
    </row>
    <row r="34" spans="1:2">
      <c r="A34" s="2">
        <f>Petrol!A34</f>
        <v>38005</v>
      </c>
      <c r="B34" s="4">
        <f>Petrol!D34</f>
        <v>47.1</v>
      </c>
    </row>
    <row r="35" spans="1:2">
      <c r="A35" s="2">
        <f>Petrol!A35</f>
        <v>38012</v>
      </c>
      <c r="B35" s="4">
        <f>Petrol!D35</f>
        <v>47.1</v>
      </c>
    </row>
    <row r="36" spans="1:2">
      <c r="A36" s="2">
        <f>Petrol!A36</f>
        <v>38019</v>
      </c>
      <c r="B36" s="4">
        <f>Petrol!D36</f>
        <v>47.1</v>
      </c>
    </row>
    <row r="37" spans="1:2">
      <c r="A37" s="2">
        <f>Petrol!A37</f>
        <v>38026</v>
      </c>
      <c r="B37" s="4">
        <f>Petrol!D37</f>
        <v>47.1</v>
      </c>
    </row>
    <row r="38" spans="1:2">
      <c r="A38" s="2">
        <f>Petrol!A38</f>
        <v>38033</v>
      </c>
      <c r="B38" s="4">
        <f>Petrol!D38</f>
        <v>47.1</v>
      </c>
    </row>
    <row r="39" spans="1:2">
      <c r="A39" s="2">
        <f>Petrol!A39</f>
        <v>38040</v>
      </c>
      <c r="B39" s="4">
        <f>Petrol!D39</f>
        <v>47.1</v>
      </c>
    </row>
    <row r="40" spans="1:2">
      <c r="A40" s="2">
        <f>Petrol!A40</f>
        <v>38047</v>
      </c>
      <c r="B40" s="4">
        <f>Petrol!D40</f>
        <v>47.1</v>
      </c>
    </row>
    <row r="41" spans="1:2">
      <c r="A41" s="2">
        <f>Petrol!A41</f>
        <v>38054</v>
      </c>
      <c r="B41" s="4">
        <f>Petrol!D41</f>
        <v>47.1</v>
      </c>
    </row>
    <row r="42" spans="1:2">
      <c r="A42" s="2">
        <f>Petrol!A42</f>
        <v>38061</v>
      </c>
      <c r="B42" s="4">
        <f>Petrol!D42</f>
        <v>47.1</v>
      </c>
    </row>
    <row r="43" spans="1:2">
      <c r="A43" s="2">
        <f>Petrol!A43</f>
        <v>38068</v>
      </c>
      <c r="B43" s="4">
        <f>Petrol!D43</f>
        <v>47.1</v>
      </c>
    </row>
    <row r="44" spans="1:2">
      <c r="A44" s="2">
        <f>Petrol!A44</f>
        <v>38075</v>
      </c>
      <c r="B44" s="4">
        <f>Petrol!D44</f>
        <v>47.1</v>
      </c>
    </row>
    <row r="45" spans="1:2">
      <c r="A45" s="2">
        <f>Petrol!A45</f>
        <v>38082</v>
      </c>
      <c r="B45" s="4">
        <f>Petrol!D45</f>
        <v>47.1</v>
      </c>
    </row>
    <row r="46" spans="1:2">
      <c r="A46" s="2">
        <f>Petrol!A46</f>
        <v>38089</v>
      </c>
      <c r="B46" s="4">
        <f>Petrol!D46</f>
        <v>47.1</v>
      </c>
    </row>
    <row r="47" spans="1:2">
      <c r="A47" s="2">
        <f>Petrol!A47</f>
        <v>38096</v>
      </c>
      <c r="B47" s="4">
        <f>Petrol!D47</f>
        <v>47.1</v>
      </c>
    </row>
    <row r="48" spans="1:2">
      <c r="A48" s="2">
        <f>Petrol!A48</f>
        <v>38103</v>
      </c>
      <c r="B48" s="4">
        <f>Petrol!D48</f>
        <v>47.1</v>
      </c>
    </row>
    <row r="49" spans="1:2">
      <c r="A49" s="2">
        <f>Petrol!A49</f>
        <v>38111</v>
      </c>
      <c r="B49" s="4">
        <f>Petrol!D49</f>
        <v>47.1</v>
      </c>
    </row>
    <row r="50" spans="1:2">
      <c r="A50" s="2">
        <f>Petrol!A50</f>
        <v>38117</v>
      </c>
      <c r="B50" s="4">
        <f>Petrol!D50</f>
        <v>47.1</v>
      </c>
    </row>
    <row r="51" spans="1:2">
      <c r="A51" s="2">
        <f>Petrol!A51</f>
        <v>38124</v>
      </c>
      <c r="B51" s="4">
        <f>Petrol!D51</f>
        <v>47.1</v>
      </c>
    </row>
    <row r="52" spans="1:2">
      <c r="A52" s="2">
        <f>Petrol!A52</f>
        <v>38131</v>
      </c>
      <c r="B52" s="4">
        <f>Petrol!D52</f>
        <v>47.1</v>
      </c>
    </row>
    <row r="53" spans="1:2">
      <c r="A53" s="2">
        <f>Petrol!A53</f>
        <v>38138</v>
      </c>
      <c r="B53" s="4">
        <f>Petrol!D53</f>
        <v>47.1</v>
      </c>
    </row>
    <row r="54" spans="1:2">
      <c r="A54" s="2">
        <f>Petrol!A54</f>
        <v>38145</v>
      </c>
      <c r="B54" s="4">
        <f>Petrol!D54</f>
        <v>47.1</v>
      </c>
    </row>
    <row r="55" spans="1:2">
      <c r="A55" s="2">
        <f>Petrol!A55</f>
        <v>38152</v>
      </c>
      <c r="B55" s="4">
        <f>Petrol!D55</f>
        <v>47.1</v>
      </c>
    </row>
    <row r="56" spans="1:2">
      <c r="A56" s="2">
        <f>Petrol!A56</f>
        <v>38159</v>
      </c>
      <c r="B56" s="4">
        <f>Petrol!D56</f>
        <v>47.1</v>
      </c>
    </row>
    <row r="57" spans="1:2">
      <c r="A57" s="2">
        <f>Petrol!A57</f>
        <v>38166</v>
      </c>
      <c r="B57" s="4">
        <f>Petrol!D57</f>
        <v>47.1</v>
      </c>
    </row>
    <row r="58" spans="1:2">
      <c r="A58" s="2">
        <f>Petrol!A58</f>
        <v>38173</v>
      </c>
      <c r="B58" s="4">
        <f>Petrol!D58</f>
        <v>47.1</v>
      </c>
    </row>
    <row r="59" spans="1:2">
      <c r="A59" s="2">
        <f>Petrol!A59</f>
        <v>38180</v>
      </c>
      <c r="B59" s="4">
        <f>Petrol!D59</f>
        <v>47.1</v>
      </c>
    </row>
    <row r="60" spans="1:2">
      <c r="A60" s="2">
        <f>Petrol!A60</f>
        <v>38187</v>
      </c>
      <c r="B60" s="4">
        <f>Petrol!D60</f>
        <v>47.1</v>
      </c>
    </row>
    <row r="61" spans="1:2">
      <c r="A61" s="2">
        <f>Petrol!A61</f>
        <v>38194</v>
      </c>
      <c r="B61" s="4">
        <f>Petrol!D61</f>
        <v>47.1</v>
      </c>
    </row>
    <row r="62" spans="1:2">
      <c r="A62" s="2">
        <f>Petrol!A62</f>
        <v>38201</v>
      </c>
      <c r="B62" s="4">
        <f>Petrol!D62</f>
        <v>47.1</v>
      </c>
    </row>
    <row r="63" spans="1:2">
      <c r="A63" s="2">
        <f>Petrol!A63</f>
        <v>38208</v>
      </c>
      <c r="B63" s="4">
        <f>Petrol!D63</f>
        <v>47.1</v>
      </c>
    </row>
    <row r="64" spans="1:2">
      <c r="A64" s="2">
        <f>Petrol!A64</f>
        <v>38215</v>
      </c>
      <c r="B64" s="4">
        <f>Petrol!D64</f>
        <v>47.1</v>
      </c>
    </row>
    <row r="65" spans="1:2">
      <c r="A65" s="2">
        <f>Petrol!A65</f>
        <v>38222</v>
      </c>
      <c r="B65" s="4">
        <f>Petrol!D65</f>
        <v>47.1</v>
      </c>
    </row>
    <row r="66" spans="1:2">
      <c r="A66" s="2">
        <f>Petrol!A66</f>
        <v>38230</v>
      </c>
      <c r="B66" s="4">
        <f>Petrol!D66</f>
        <v>47.1</v>
      </c>
    </row>
    <row r="67" spans="1:2">
      <c r="A67" s="2">
        <f>Petrol!A67</f>
        <v>38236</v>
      </c>
      <c r="B67" s="4">
        <f>Petrol!D67</f>
        <v>47.1</v>
      </c>
    </row>
    <row r="68" spans="1:2">
      <c r="A68" s="2">
        <f>Petrol!A68</f>
        <v>38243</v>
      </c>
      <c r="B68" s="4">
        <f>Petrol!D68</f>
        <v>47.1</v>
      </c>
    </row>
    <row r="69" spans="1:2">
      <c r="A69" s="2">
        <f>Petrol!A69</f>
        <v>38250</v>
      </c>
      <c r="B69" s="4">
        <f>Petrol!D69</f>
        <v>47.1</v>
      </c>
    </row>
    <row r="70" spans="1:2">
      <c r="A70" s="2">
        <f>Petrol!A70</f>
        <v>38257</v>
      </c>
      <c r="B70" s="4">
        <f>Petrol!D70</f>
        <v>47.1</v>
      </c>
    </row>
    <row r="71" spans="1:2">
      <c r="A71" s="2">
        <f>Petrol!A71</f>
        <v>38264</v>
      </c>
      <c r="B71" s="4">
        <f>Petrol!D71</f>
        <v>47.1</v>
      </c>
    </row>
    <row r="72" spans="1:2">
      <c r="A72" s="2">
        <f>Petrol!A72</f>
        <v>38271</v>
      </c>
      <c r="B72" s="4">
        <f>Petrol!D72</f>
        <v>47.1</v>
      </c>
    </row>
    <row r="73" spans="1:2">
      <c r="A73" s="2">
        <f>Petrol!A73</f>
        <v>38278</v>
      </c>
      <c r="B73" s="4">
        <f>Petrol!D73</f>
        <v>47.1</v>
      </c>
    </row>
    <row r="74" spans="1:2">
      <c r="A74" s="2">
        <f>Petrol!A74</f>
        <v>38285</v>
      </c>
      <c r="B74" s="4">
        <f>Petrol!D74</f>
        <v>47.1</v>
      </c>
    </row>
    <row r="75" spans="1:2">
      <c r="A75" s="2">
        <f>Petrol!A75</f>
        <v>38292</v>
      </c>
      <c r="B75" s="4">
        <f>Petrol!D75</f>
        <v>47.1</v>
      </c>
    </row>
    <row r="76" spans="1:2">
      <c r="A76" s="2">
        <f>Petrol!A76</f>
        <v>38299</v>
      </c>
      <c r="B76" s="4">
        <f>Petrol!D76</f>
        <v>47.1</v>
      </c>
    </row>
    <row r="77" spans="1:2">
      <c r="A77" s="2">
        <f>Petrol!A77</f>
        <v>38306</v>
      </c>
      <c r="B77" s="4">
        <f>Petrol!D77</f>
        <v>47.1</v>
      </c>
    </row>
    <row r="78" spans="1:2">
      <c r="A78" s="2">
        <f>Petrol!A78</f>
        <v>38313</v>
      </c>
      <c r="B78" s="4">
        <f>Petrol!D78</f>
        <v>47.1</v>
      </c>
    </row>
    <row r="79" spans="1:2">
      <c r="A79" s="2">
        <f>Petrol!A79</f>
        <v>38320</v>
      </c>
      <c r="B79" s="4">
        <f>Petrol!D79</f>
        <v>47.1</v>
      </c>
    </row>
    <row r="80" spans="1:2">
      <c r="A80" s="2">
        <f>Petrol!A80</f>
        <v>38327</v>
      </c>
      <c r="B80" s="4">
        <f>Petrol!D80</f>
        <v>47.1</v>
      </c>
    </row>
    <row r="81" spans="1:2">
      <c r="A81" s="2">
        <f>Petrol!A81</f>
        <v>38334</v>
      </c>
      <c r="B81" s="4">
        <f>Petrol!D81</f>
        <v>47.1</v>
      </c>
    </row>
    <row r="82" spans="1:2">
      <c r="A82" s="2">
        <f>Petrol!A82</f>
        <v>38341</v>
      </c>
      <c r="B82" s="4">
        <f>Petrol!D82</f>
        <v>47.1</v>
      </c>
    </row>
    <row r="83" spans="1:2">
      <c r="A83" s="2">
        <f>Petrol!A83</f>
        <v>38348</v>
      </c>
      <c r="B83" s="4">
        <f>Petrol!D83</f>
        <v>47.1</v>
      </c>
    </row>
    <row r="84" spans="1:2">
      <c r="A84" s="2">
        <f>Petrol!A84</f>
        <v>38355</v>
      </c>
      <c r="B84" s="4">
        <f>Petrol!D84</f>
        <v>47.1</v>
      </c>
    </row>
    <row r="85" spans="1:2">
      <c r="A85" s="2">
        <f>Petrol!A85</f>
        <v>38362</v>
      </c>
      <c r="B85" s="4">
        <f>Petrol!D85</f>
        <v>47.1</v>
      </c>
    </row>
    <row r="86" spans="1:2">
      <c r="A86" s="2">
        <f>Petrol!A86</f>
        <v>38369</v>
      </c>
      <c r="B86" s="4">
        <f>Petrol!D86</f>
        <v>47.1</v>
      </c>
    </row>
    <row r="87" spans="1:2">
      <c r="A87" s="2">
        <f>Petrol!A87</f>
        <v>38376</v>
      </c>
      <c r="B87" s="4">
        <f>Petrol!D87</f>
        <v>47.1</v>
      </c>
    </row>
    <row r="88" spans="1:2">
      <c r="A88" s="2">
        <f>Petrol!A88</f>
        <v>38383</v>
      </c>
      <c r="B88" s="4">
        <f>Petrol!D88</f>
        <v>47.1</v>
      </c>
    </row>
    <row r="89" spans="1:2">
      <c r="A89" s="2">
        <f>Petrol!A89</f>
        <v>38390</v>
      </c>
      <c r="B89" s="4">
        <f>Petrol!D89</f>
        <v>47.1</v>
      </c>
    </row>
    <row r="90" spans="1:2">
      <c r="A90" s="2">
        <f>Petrol!A90</f>
        <v>38397</v>
      </c>
      <c r="B90" s="4">
        <f>Petrol!D90</f>
        <v>47.1</v>
      </c>
    </row>
    <row r="91" spans="1:2">
      <c r="A91" s="2">
        <f>Petrol!A91</f>
        <v>38404</v>
      </c>
      <c r="B91" s="4">
        <f>Petrol!D91</f>
        <v>47.1</v>
      </c>
    </row>
    <row r="92" spans="1:2">
      <c r="A92" s="2">
        <f>Petrol!A92</f>
        <v>38411</v>
      </c>
      <c r="B92" s="4">
        <f>Petrol!D92</f>
        <v>47.1</v>
      </c>
    </row>
    <row r="93" spans="1:2">
      <c r="A93" s="2">
        <f>Petrol!A93</f>
        <v>38418</v>
      </c>
      <c r="B93" s="4">
        <f>Petrol!D93</f>
        <v>47.1</v>
      </c>
    </row>
    <row r="94" spans="1:2">
      <c r="A94" s="2">
        <f>Petrol!A94</f>
        <v>38425</v>
      </c>
      <c r="B94" s="4">
        <f>Petrol!D94</f>
        <v>47.1</v>
      </c>
    </row>
    <row r="95" spans="1:2">
      <c r="A95" s="2">
        <f>Petrol!A95</f>
        <v>38432</v>
      </c>
      <c r="B95" s="4">
        <f>Petrol!D95</f>
        <v>47.1</v>
      </c>
    </row>
    <row r="96" spans="1:2">
      <c r="A96" s="2">
        <f>Petrol!A96</f>
        <v>38439</v>
      </c>
      <c r="B96" s="4">
        <f>Petrol!D96</f>
        <v>47.1</v>
      </c>
    </row>
    <row r="97" spans="1:2">
      <c r="A97" s="2">
        <f>Petrol!A97</f>
        <v>38446</v>
      </c>
      <c r="B97" s="4">
        <f>Petrol!D97</f>
        <v>47.1</v>
      </c>
    </row>
    <row r="98" spans="1:2">
      <c r="A98" s="2">
        <f>Petrol!A98</f>
        <v>38453</v>
      </c>
      <c r="B98" s="4">
        <f>Petrol!D98</f>
        <v>47.1</v>
      </c>
    </row>
    <row r="99" spans="1:2">
      <c r="A99" s="2">
        <f>Petrol!A99</f>
        <v>38460</v>
      </c>
      <c r="B99" s="4">
        <f>Petrol!D99</f>
        <v>47.1</v>
      </c>
    </row>
    <row r="100" spans="1:2">
      <c r="A100" s="2">
        <f>Petrol!A100</f>
        <v>38467</v>
      </c>
      <c r="B100" s="4">
        <f>Petrol!D100</f>
        <v>47.1</v>
      </c>
    </row>
    <row r="101" spans="1:2">
      <c r="A101" s="2">
        <f>Petrol!A101</f>
        <v>38474</v>
      </c>
      <c r="B101" s="4">
        <f>Petrol!D101</f>
        <v>47.1</v>
      </c>
    </row>
    <row r="102" spans="1:2">
      <c r="A102" s="2">
        <f>Petrol!A102</f>
        <v>38481</v>
      </c>
      <c r="B102" s="4">
        <f>Petrol!D102</f>
        <v>47.1</v>
      </c>
    </row>
    <row r="103" spans="1:2">
      <c r="A103" s="2">
        <f>Petrol!A103</f>
        <v>38488</v>
      </c>
      <c r="B103" s="4">
        <f>Petrol!D103</f>
        <v>47.1</v>
      </c>
    </row>
    <row r="104" spans="1:2">
      <c r="A104" s="2">
        <f>Petrol!A104</f>
        <v>38495</v>
      </c>
      <c r="B104" s="4">
        <f>Petrol!D104</f>
        <v>47.1</v>
      </c>
    </row>
    <row r="105" spans="1:2">
      <c r="A105" s="2">
        <f>Petrol!A105</f>
        <v>38502</v>
      </c>
      <c r="B105" s="4">
        <f>Petrol!D105</f>
        <v>47.1</v>
      </c>
    </row>
    <row r="106" spans="1:2">
      <c r="A106" s="2">
        <f>Petrol!A106</f>
        <v>38509</v>
      </c>
      <c r="B106" s="4">
        <f>Petrol!D106</f>
        <v>47.1</v>
      </c>
    </row>
    <row r="107" spans="1:2">
      <c r="A107" s="2">
        <f>Petrol!A107</f>
        <v>38516</v>
      </c>
      <c r="B107" s="4">
        <f>Petrol!D107</f>
        <v>47.1</v>
      </c>
    </row>
    <row r="108" spans="1:2">
      <c r="A108" s="2">
        <f>Petrol!A108</f>
        <v>38523</v>
      </c>
      <c r="B108" s="4">
        <f>Petrol!D108</f>
        <v>47.1</v>
      </c>
    </row>
    <row r="109" spans="1:2">
      <c r="A109" s="2">
        <f>Petrol!A109</f>
        <v>38530</v>
      </c>
      <c r="B109" s="4">
        <f>Petrol!D109</f>
        <v>47.1</v>
      </c>
    </row>
    <row r="110" spans="1:2">
      <c r="A110" s="2">
        <f>Petrol!A110</f>
        <v>38537</v>
      </c>
      <c r="B110" s="4">
        <f>Petrol!D110</f>
        <v>47.1</v>
      </c>
    </row>
    <row r="111" spans="1:2">
      <c r="A111" s="2">
        <f>Petrol!A111</f>
        <v>38544</v>
      </c>
      <c r="B111" s="4">
        <f>Petrol!D111</f>
        <v>47.1</v>
      </c>
    </row>
    <row r="112" spans="1:2">
      <c r="A112" s="2">
        <f>Petrol!A112</f>
        <v>38551</v>
      </c>
      <c r="B112" s="4">
        <f>Petrol!D112</f>
        <v>47.1</v>
      </c>
    </row>
    <row r="113" spans="1:2">
      <c r="A113" s="2">
        <f>Petrol!A113</f>
        <v>38558</v>
      </c>
      <c r="B113" s="4">
        <f>Petrol!D113</f>
        <v>47.1</v>
      </c>
    </row>
    <row r="114" spans="1:2">
      <c r="A114" s="2">
        <f>Petrol!A114</f>
        <v>38565</v>
      </c>
      <c r="B114" s="4">
        <f>Petrol!D114</f>
        <v>47.1</v>
      </c>
    </row>
    <row r="115" spans="1:2">
      <c r="A115" s="2">
        <f>Petrol!A115</f>
        <v>38572</v>
      </c>
      <c r="B115" s="4">
        <f>Petrol!D115</f>
        <v>47.1</v>
      </c>
    </row>
    <row r="116" spans="1:2">
      <c r="A116" s="2">
        <f>Petrol!A116</f>
        <v>38579</v>
      </c>
      <c r="B116" s="4">
        <f>Petrol!D116</f>
        <v>47.1</v>
      </c>
    </row>
    <row r="117" spans="1:2">
      <c r="A117" s="2">
        <f>Petrol!A117</f>
        <v>38586</v>
      </c>
      <c r="B117" s="4">
        <f>Petrol!D117</f>
        <v>47.1</v>
      </c>
    </row>
    <row r="118" spans="1:2">
      <c r="A118" s="2">
        <f>Petrol!A118</f>
        <v>38593</v>
      </c>
      <c r="B118" s="4">
        <f>Petrol!D118</f>
        <v>47.1</v>
      </c>
    </row>
    <row r="119" spans="1:2">
      <c r="A119" s="2">
        <f>Petrol!A119</f>
        <v>38600</v>
      </c>
      <c r="B119" s="4">
        <f>Petrol!D119</f>
        <v>47.1</v>
      </c>
    </row>
    <row r="120" spans="1:2">
      <c r="A120" s="2">
        <f>Petrol!A120</f>
        <v>38607</v>
      </c>
      <c r="B120" s="4">
        <f>Petrol!D120</f>
        <v>47.1</v>
      </c>
    </row>
    <row r="121" spans="1:2">
      <c r="A121" s="2">
        <f>Petrol!A121</f>
        <v>38614</v>
      </c>
      <c r="B121" s="4">
        <f>Petrol!D121</f>
        <v>47.1</v>
      </c>
    </row>
    <row r="122" spans="1:2">
      <c r="A122" s="2">
        <f>Petrol!A122</f>
        <v>38621</v>
      </c>
      <c r="B122" s="4">
        <f>Petrol!D122</f>
        <v>47.1</v>
      </c>
    </row>
    <row r="123" spans="1:2">
      <c r="A123" s="2">
        <f>Petrol!A123</f>
        <v>38628</v>
      </c>
      <c r="B123" s="4">
        <f>Petrol!D123</f>
        <v>47.1</v>
      </c>
    </row>
    <row r="124" spans="1:2">
      <c r="A124" s="2">
        <f>Petrol!A124</f>
        <v>38635</v>
      </c>
      <c r="B124" s="4">
        <f>Petrol!D124</f>
        <v>47.1</v>
      </c>
    </row>
    <row r="125" spans="1:2">
      <c r="A125" s="2">
        <f>Petrol!A125</f>
        <v>38642</v>
      </c>
      <c r="B125" s="4">
        <f>Petrol!D125</f>
        <v>47.1</v>
      </c>
    </row>
    <row r="126" spans="1:2">
      <c r="A126" s="2">
        <f>Petrol!A126</f>
        <v>38649</v>
      </c>
      <c r="B126" s="4">
        <f>Petrol!D126</f>
        <v>47.1</v>
      </c>
    </row>
    <row r="127" spans="1:2">
      <c r="A127" s="2">
        <f>Petrol!A127</f>
        <v>38656</v>
      </c>
      <c r="B127" s="4">
        <f>Petrol!D127</f>
        <v>47.1</v>
      </c>
    </row>
    <row r="128" spans="1:2">
      <c r="A128" s="2">
        <f>Petrol!A128</f>
        <v>38663</v>
      </c>
      <c r="B128" s="4">
        <f>Petrol!D128</f>
        <v>47.1</v>
      </c>
    </row>
    <row r="129" spans="1:2">
      <c r="A129" s="2">
        <f>Petrol!A129</f>
        <v>38670</v>
      </c>
      <c r="B129" s="4">
        <f>Petrol!D129</f>
        <v>47.1</v>
      </c>
    </row>
    <row r="130" spans="1:2">
      <c r="A130" s="2">
        <f>Petrol!A130</f>
        <v>38677</v>
      </c>
      <c r="B130" s="4">
        <f>Petrol!D130</f>
        <v>47.1</v>
      </c>
    </row>
    <row r="131" spans="1:2">
      <c r="A131" s="2">
        <f>Petrol!A131</f>
        <v>38684</v>
      </c>
      <c r="B131" s="4">
        <f>Petrol!D131</f>
        <v>47.1</v>
      </c>
    </row>
    <row r="132" spans="1:2">
      <c r="A132" s="2">
        <f>Petrol!A132</f>
        <v>38691</v>
      </c>
      <c r="B132" s="4">
        <f>Petrol!D132</f>
        <v>47.1</v>
      </c>
    </row>
    <row r="133" spans="1:2">
      <c r="A133" s="2">
        <f>Petrol!A133</f>
        <v>38698</v>
      </c>
      <c r="B133" s="4">
        <f>Petrol!D133</f>
        <v>47.1</v>
      </c>
    </row>
    <row r="134" spans="1:2">
      <c r="A134" s="2">
        <f>Petrol!A134</f>
        <v>38705</v>
      </c>
      <c r="B134" s="4">
        <f>Petrol!D134</f>
        <v>47.1</v>
      </c>
    </row>
    <row r="135" spans="1:2">
      <c r="A135" s="2">
        <f>Petrol!A135</f>
        <v>38712</v>
      </c>
      <c r="B135" s="4">
        <f>Petrol!D135</f>
        <v>47.1</v>
      </c>
    </row>
    <row r="136" spans="1:2">
      <c r="A136" s="2">
        <f>Petrol!A136</f>
        <v>38719</v>
      </c>
      <c r="B136" s="4">
        <f>Petrol!D136</f>
        <v>47.1</v>
      </c>
    </row>
    <row r="137" spans="1:2">
      <c r="A137" s="2">
        <f>Petrol!A137</f>
        <v>38726</v>
      </c>
      <c r="B137" s="4">
        <f>Petrol!D137</f>
        <v>47.1</v>
      </c>
    </row>
    <row r="138" spans="1:2">
      <c r="A138" s="2">
        <f>Petrol!A138</f>
        <v>38733</v>
      </c>
      <c r="B138" s="4">
        <f>Petrol!D138</f>
        <v>47.1</v>
      </c>
    </row>
    <row r="139" spans="1:2">
      <c r="A139" s="2">
        <f>Petrol!A139</f>
        <v>38740</v>
      </c>
      <c r="B139" s="4">
        <f>Petrol!D139</f>
        <v>47.1</v>
      </c>
    </row>
    <row r="140" spans="1:2">
      <c r="A140" s="2">
        <f>Petrol!A140</f>
        <v>38747</v>
      </c>
      <c r="B140" s="4">
        <f>Petrol!D140</f>
        <v>47.1</v>
      </c>
    </row>
    <row r="141" spans="1:2">
      <c r="A141" s="2">
        <f>Petrol!A141</f>
        <v>38754</v>
      </c>
      <c r="B141" s="4">
        <f>Petrol!D141</f>
        <v>47.1</v>
      </c>
    </row>
    <row r="142" spans="1:2">
      <c r="A142" s="2">
        <f>Petrol!A142</f>
        <v>38761</v>
      </c>
      <c r="B142" s="4">
        <f>Petrol!D142</f>
        <v>47.1</v>
      </c>
    </row>
    <row r="143" spans="1:2">
      <c r="A143" s="2">
        <f>Petrol!A143</f>
        <v>38768</v>
      </c>
      <c r="B143" s="4">
        <f>Petrol!D143</f>
        <v>47.1</v>
      </c>
    </row>
    <row r="144" spans="1:2">
      <c r="A144" s="2">
        <f>Petrol!A144</f>
        <v>38775</v>
      </c>
      <c r="B144" s="4">
        <f>Petrol!D144</f>
        <v>47.1</v>
      </c>
    </row>
    <row r="145" spans="1:2">
      <c r="A145" s="2">
        <f>Petrol!A145</f>
        <v>38782</v>
      </c>
      <c r="B145" s="4">
        <f>Petrol!D145</f>
        <v>47.1</v>
      </c>
    </row>
    <row r="146" spans="1:2">
      <c r="A146" s="2">
        <f>Petrol!A146</f>
        <v>38789</v>
      </c>
      <c r="B146" s="4">
        <f>Petrol!D146</f>
        <v>47.1</v>
      </c>
    </row>
    <row r="147" spans="1:2">
      <c r="A147" s="2">
        <f>Petrol!A147</f>
        <v>38796</v>
      </c>
      <c r="B147" s="4">
        <f>Petrol!D147</f>
        <v>47.1</v>
      </c>
    </row>
    <row r="148" spans="1:2">
      <c r="A148" s="2">
        <f>Petrol!A148</f>
        <v>38803</v>
      </c>
      <c r="B148" s="4">
        <f>Petrol!D148</f>
        <v>47.1</v>
      </c>
    </row>
    <row r="149" spans="1:2">
      <c r="A149" s="2">
        <f>Petrol!A149</f>
        <v>38810</v>
      </c>
      <c r="B149" s="4">
        <f>Petrol!D149</f>
        <v>47.1</v>
      </c>
    </row>
    <row r="150" spans="1:2">
      <c r="A150" s="2">
        <f>Petrol!A150</f>
        <v>38817</v>
      </c>
      <c r="B150" s="4">
        <f>Petrol!D150</f>
        <v>47.1</v>
      </c>
    </row>
    <row r="151" spans="1:2">
      <c r="A151" s="2">
        <f>Petrol!A151</f>
        <v>38825</v>
      </c>
      <c r="B151" s="4">
        <f>Petrol!D151</f>
        <v>47.1</v>
      </c>
    </row>
    <row r="152" spans="1:2">
      <c r="A152" s="2">
        <f>Petrol!A152</f>
        <v>38831</v>
      </c>
      <c r="B152" s="4">
        <f>Petrol!D152</f>
        <v>47.1</v>
      </c>
    </row>
    <row r="153" spans="1:2">
      <c r="A153" s="2">
        <f>Petrol!A153</f>
        <v>38838</v>
      </c>
      <c r="B153" s="4">
        <f>Petrol!D153</f>
        <v>47.1</v>
      </c>
    </row>
    <row r="154" spans="1:2">
      <c r="A154" s="2">
        <f>Petrol!A154</f>
        <v>38845</v>
      </c>
      <c r="B154" s="4">
        <f>Petrol!D154</f>
        <v>47.1</v>
      </c>
    </row>
    <row r="155" spans="1:2">
      <c r="A155" s="2">
        <f>Petrol!A155</f>
        <v>38852</v>
      </c>
      <c r="B155" s="4">
        <f>Petrol!D155</f>
        <v>47.1</v>
      </c>
    </row>
    <row r="156" spans="1:2">
      <c r="A156" s="2">
        <f>Petrol!A156</f>
        <v>38859</v>
      </c>
      <c r="B156" s="4">
        <f>Petrol!D156</f>
        <v>47.1</v>
      </c>
    </row>
    <row r="157" spans="1:2">
      <c r="A157" s="2">
        <f>Petrol!A157</f>
        <v>38866</v>
      </c>
      <c r="B157" s="4">
        <f>Petrol!D157</f>
        <v>47.1</v>
      </c>
    </row>
    <row r="158" spans="1:2">
      <c r="A158" s="2">
        <f>Petrol!A158</f>
        <v>38873</v>
      </c>
      <c r="B158" s="4">
        <f>Petrol!D158</f>
        <v>47.1</v>
      </c>
    </row>
    <row r="159" spans="1:2">
      <c r="A159" s="2">
        <f>Petrol!A159</f>
        <v>38880</v>
      </c>
      <c r="B159" s="4">
        <f>Petrol!D159</f>
        <v>47.1</v>
      </c>
    </row>
    <row r="160" spans="1:2">
      <c r="A160" s="2">
        <f>Petrol!A160</f>
        <v>38887</v>
      </c>
      <c r="B160" s="4">
        <f>Petrol!D160</f>
        <v>47.1</v>
      </c>
    </row>
    <row r="161" spans="1:2">
      <c r="A161" s="2">
        <f>Petrol!A161</f>
        <v>38894</v>
      </c>
      <c r="B161" s="4">
        <f>Petrol!D161</f>
        <v>47.1</v>
      </c>
    </row>
    <row r="162" spans="1:2">
      <c r="A162" s="2">
        <f>Petrol!A162</f>
        <v>38901</v>
      </c>
      <c r="B162" s="4">
        <f>Petrol!D162</f>
        <v>47.1</v>
      </c>
    </row>
    <row r="163" spans="1:2">
      <c r="A163" s="2">
        <f>Petrol!A163</f>
        <v>38908</v>
      </c>
      <c r="B163" s="4">
        <f>Petrol!D163</f>
        <v>47.1</v>
      </c>
    </row>
    <row r="164" spans="1:2">
      <c r="A164" s="2">
        <f>Petrol!A164</f>
        <v>38915</v>
      </c>
      <c r="B164" s="4">
        <f>Petrol!D164</f>
        <v>47.1</v>
      </c>
    </row>
    <row r="165" spans="1:2">
      <c r="A165" s="2">
        <f>Petrol!A165</f>
        <v>38922</v>
      </c>
      <c r="B165" s="4">
        <f>Petrol!D165</f>
        <v>47.1</v>
      </c>
    </row>
    <row r="166" spans="1:2">
      <c r="A166" s="2">
        <f>Petrol!A166</f>
        <v>38929</v>
      </c>
      <c r="B166" s="4">
        <f>Petrol!D166</f>
        <v>47.1</v>
      </c>
    </row>
    <row r="167" spans="1:2">
      <c r="A167" s="2">
        <f>Petrol!A167</f>
        <v>38936</v>
      </c>
      <c r="B167" s="4">
        <f>Petrol!D167</f>
        <v>47.1</v>
      </c>
    </row>
    <row r="168" spans="1:2">
      <c r="A168" s="2">
        <f>Petrol!A168</f>
        <v>38943</v>
      </c>
      <c r="B168" s="4">
        <f>Petrol!D168</f>
        <v>47.1</v>
      </c>
    </row>
    <row r="169" spans="1:2">
      <c r="A169" s="2">
        <f>Petrol!A169</f>
        <v>38950</v>
      </c>
      <c r="B169" s="4">
        <f>Petrol!D169</f>
        <v>47.1</v>
      </c>
    </row>
    <row r="170" spans="1:2">
      <c r="A170" s="2">
        <f>Petrol!A170</f>
        <v>38957</v>
      </c>
      <c r="B170" s="4">
        <f>Petrol!D170</f>
        <v>47.1</v>
      </c>
    </row>
    <row r="171" spans="1:2">
      <c r="A171" s="2">
        <f>Petrol!A171</f>
        <v>38964</v>
      </c>
      <c r="B171" s="4">
        <f>Petrol!D171</f>
        <v>47.1</v>
      </c>
    </row>
    <row r="172" spans="1:2">
      <c r="A172" s="2">
        <f>Petrol!A172</f>
        <v>38971</v>
      </c>
      <c r="B172" s="4">
        <f>Petrol!D172</f>
        <v>47.1</v>
      </c>
    </row>
    <row r="173" spans="1:2">
      <c r="A173" s="2">
        <f>Petrol!A173</f>
        <v>38978</v>
      </c>
      <c r="B173" s="4">
        <f>Petrol!D173</f>
        <v>47.1</v>
      </c>
    </row>
    <row r="174" spans="1:2">
      <c r="A174" s="2">
        <f>Petrol!A174</f>
        <v>38985</v>
      </c>
      <c r="B174" s="4">
        <f>Petrol!D174</f>
        <v>47.1</v>
      </c>
    </row>
    <row r="175" spans="1:2">
      <c r="A175" s="2">
        <f>Petrol!A175</f>
        <v>38992</v>
      </c>
      <c r="B175" s="4">
        <f>Petrol!D175</f>
        <v>47.1</v>
      </c>
    </row>
    <row r="176" spans="1:2">
      <c r="A176" s="2">
        <f>Petrol!A176</f>
        <v>38999</v>
      </c>
      <c r="B176" s="4">
        <f>Petrol!D176</f>
        <v>47.1</v>
      </c>
    </row>
    <row r="177" spans="1:2">
      <c r="A177" s="2">
        <f>Petrol!A177</f>
        <v>39006</v>
      </c>
      <c r="B177" s="4">
        <f>Petrol!D177</f>
        <v>47.1</v>
      </c>
    </row>
    <row r="178" spans="1:2">
      <c r="A178" s="2">
        <f>Petrol!A178</f>
        <v>39013</v>
      </c>
      <c r="B178" s="4">
        <f>Petrol!D178</f>
        <v>47.1</v>
      </c>
    </row>
    <row r="179" spans="1:2">
      <c r="A179" s="2">
        <f>Petrol!A179</f>
        <v>39020</v>
      </c>
      <c r="B179" s="4">
        <f>Petrol!D179</f>
        <v>47.1</v>
      </c>
    </row>
    <row r="180" spans="1:2">
      <c r="A180" s="2">
        <f>Petrol!A180</f>
        <v>39027</v>
      </c>
      <c r="B180" s="4">
        <f>Petrol!D180</f>
        <v>47.1</v>
      </c>
    </row>
    <row r="181" spans="1:2">
      <c r="A181" s="2">
        <f>Petrol!A181</f>
        <v>39034</v>
      </c>
      <c r="B181" s="4">
        <f>Petrol!D181</f>
        <v>47.1</v>
      </c>
    </row>
    <row r="182" spans="1:2">
      <c r="A182" s="2">
        <f>Petrol!A182</f>
        <v>39041</v>
      </c>
      <c r="B182" s="4">
        <f>Petrol!D182</f>
        <v>47.1</v>
      </c>
    </row>
    <row r="183" spans="1:2">
      <c r="A183" s="2">
        <f>Petrol!A183</f>
        <v>39048</v>
      </c>
      <c r="B183" s="4">
        <f>Petrol!D183</f>
        <v>47.1</v>
      </c>
    </row>
    <row r="184" spans="1:2">
      <c r="A184" s="2">
        <f>Petrol!A184</f>
        <v>39055</v>
      </c>
      <c r="B184" s="4">
        <f>Petrol!D184</f>
        <v>47.1</v>
      </c>
    </row>
    <row r="185" spans="1:2">
      <c r="A185" s="2">
        <f>Petrol!A185</f>
        <v>39062</v>
      </c>
      <c r="B185" s="4">
        <f>Petrol!D185</f>
        <v>48.35</v>
      </c>
    </row>
    <row r="186" spans="1:2">
      <c r="A186" s="2">
        <f>Petrol!A186</f>
        <v>39069</v>
      </c>
      <c r="B186" s="4">
        <f>Petrol!D186</f>
        <v>48.35</v>
      </c>
    </row>
    <row r="187" spans="1:2">
      <c r="A187" s="2">
        <f>Petrol!A187</f>
        <v>39076</v>
      </c>
      <c r="B187" s="4">
        <f>Petrol!D187</f>
        <v>48.35</v>
      </c>
    </row>
    <row r="188" spans="1:2">
      <c r="A188" s="2">
        <f>Petrol!A188</f>
        <v>39083</v>
      </c>
      <c r="B188" s="4">
        <f>Petrol!D188</f>
        <v>48.35</v>
      </c>
    </row>
    <row r="189" spans="1:2">
      <c r="A189" s="2">
        <f>Petrol!A189</f>
        <v>39090</v>
      </c>
      <c r="B189" s="4">
        <f>Petrol!D189</f>
        <v>48.35</v>
      </c>
    </row>
    <row r="190" spans="1:2">
      <c r="A190" s="2">
        <f>Petrol!A190</f>
        <v>39097</v>
      </c>
      <c r="B190" s="4">
        <f>Petrol!D190</f>
        <v>48.35</v>
      </c>
    </row>
    <row r="191" spans="1:2">
      <c r="A191" s="2">
        <f>Petrol!A191</f>
        <v>39104</v>
      </c>
      <c r="B191" s="4">
        <f>Petrol!D191</f>
        <v>48.35</v>
      </c>
    </row>
    <row r="192" spans="1:2">
      <c r="A192" s="2">
        <f>Petrol!A192</f>
        <v>39111</v>
      </c>
      <c r="B192" s="4">
        <f>Petrol!D192</f>
        <v>48.35</v>
      </c>
    </row>
    <row r="193" spans="1:2">
      <c r="A193" s="2">
        <f>Petrol!A193</f>
        <v>39118</v>
      </c>
      <c r="B193" s="4">
        <f>Petrol!D193</f>
        <v>48.35</v>
      </c>
    </row>
    <row r="194" spans="1:2">
      <c r="A194" s="2">
        <f>Petrol!A194</f>
        <v>39125</v>
      </c>
      <c r="B194" s="4">
        <f>Petrol!D194</f>
        <v>48.35</v>
      </c>
    </row>
    <row r="195" spans="1:2">
      <c r="A195" s="2">
        <f>Petrol!A195</f>
        <v>39132</v>
      </c>
      <c r="B195" s="4">
        <f>Petrol!D195</f>
        <v>48.35</v>
      </c>
    </row>
    <row r="196" spans="1:2">
      <c r="A196" s="2">
        <f>Petrol!A196</f>
        <v>39139</v>
      </c>
      <c r="B196" s="4">
        <f>Petrol!D196</f>
        <v>48.35</v>
      </c>
    </row>
    <row r="197" spans="1:2">
      <c r="A197" s="2">
        <f>Petrol!A197</f>
        <v>39146</v>
      </c>
      <c r="B197" s="4">
        <f>Petrol!D197</f>
        <v>48.35</v>
      </c>
    </row>
    <row r="198" spans="1:2">
      <c r="A198" s="2">
        <f>Petrol!A198</f>
        <v>39153</v>
      </c>
      <c r="B198" s="4">
        <f>Petrol!D198</f>
        <v>48.35</v>
      </c>
    </row>
    <row r="199" spans="1:2">
      <c r="A199" s="2">
        <f>Petrol!A199</f>
        <v>39160</v>
      </c>
      <c r="B199" s="4">
        <f>Petrol!D199</f>
        <v>48.35</v>
      </c>
    </row>
    <row r="200" spans="1:2">
      <c r="A200" s="2">
        <f>Petrol!A200</f>
        <v>39167</v>
      </c>
      <c r="B200" s="4">
        <f>Petrol!D200</f>
        <v>48.35</v>
      </c>
    </row>
    <row r="201" spans="1:2">
      <c r="A201" s="2">
        <f>Petrol!A201</f>
        <v>39174</v>
      </c>
      <c r="B201" s="4">
        <f>Petrol!D201</f>
        <v>48.35</v>
      </c>
    </row>
    <row r="202" spans="1:2">
      <c r="A202" s="2">
        <f>Petrol!A202</f>
        <v>39182</v>
      </c>
      <c r="B202" s="4">
        <f>Petrol!D202</f>
        <v>48.35</v>
      </c>
    </row>
    <row r="203" spans="1:2">
      <c r="A203" s="2">
        <f>Petrol!A203</f>
        <v>39188</v>
      </c>
      <c r="B203" s="4">
        <f>Petrol!D203</f>
        <v>48.35</v>
      </c>
    </row>
    <row r="204" spans="1:2">
      <c r="A204" s="2">
        <f>Petrol!A204</f>
        <v>39195</v>
      </c>
      <c r="B204" s="4">
        <f>Petrol!D204</f>
        <v>48.35</v>
      </c>
    </row>
    <row r="205" spans="1:2">
      <c r="A205" s="2">
        <f>Petrol!A205</f>
        <v>39202</v>
      </c>
      <c r="B205" s="4">
        <f>Petrol!D205</f>
        <v>48.35</v>
      </c>
    </row>
    <row r="206" spans="1:2">
      <c r="A206" s="2">
        <f>Petrol!A206</f>
        <v>39209</v>
      </c>
      <c r="B206" s="4">
        <f>Petrol!D206</f>
        <v>48.35</v>
      </c>
    </row>
    <row r="207" spans="1:2">
      <c r="A207" s="2">
        <f>Petrol!A207</f>
        <v>39216</v>
      </c>
      <c r="B207" s="4">
        <f>Petrol!D207</f>
        <v>48.35</v>
      </c>
    </row>
    <row r="208" spans="1:2">
      <c r="A208" s="2">
        <f>Petrol!A208</f>
        <v>39223</v>
      </c>
      <c r="B208" s="4">
        <f>Petrol!D208</f>
        <v>48.35</v>
      </c>
    </row>
    <row r="209" spans="1:2">
      <c r="A209" s="2">
        <f>Petrol!A209</f>
        <v>39230</v>
      </c>
      <c r="B209" s="4">
        <f>Petrol!D209</f>
        <v>48.35</v>
      </c>
    </row>
    <row r="210" spans="1:2">
      <c r="A210" s="2">
        <f>Petrol!A210</f>
        <v>39237</v>
      </c>
      <c r="B210" s="4">
        <f>Petrol!D210</f>
        <v>48.35</v>
      </c>
    </row>
    <row r="211" spans="1:2">
      <c r="A211" s="2">
        <f>Petrol!A211</f>
        <v>39244</v>
      </c>
      <c r="B211" s="4">
        <f>Petrol!D211</f>
        <v>48.35</v>
      </c>
    </row>
    <row r="212" spans="1:2">
      <c r="A212" s="2">
        <f>Petrol!A212</f>
        <v>39251</v>
      </c>
      <c r="B212" s="4">
        <f>Petrol!D212</f>
        <v>48.35</v>
      </c>
    </row>
    <row r="213" spans="1:2">
      <c r="A213" s="2">
        <f>Petrol!A213</f>
        <v>39258</v>
      </c>
      <c r="B213" s="4">
        <f>Petrol!D213</f>
        <v>48.35</v>
      </c>
    </row>
    <row r="214" spans="1:2">
      <c r="A214" s="2">
        <f>Petrol!A214</f>
        <v>39265</v>
      </c>
      <c r="B214" s="4">
        <f>Petrol!D214</f>
        <v>48.35</v>
      </c>
    </row>
    <row r="215" spans="1:2">
      <c r="A215" s="2">
        <f>Petrol!A215</f>
        <v>39272</v>
      </c>
      <c r="B215" s="4">
        <f>Petrol!D215</f>
        <v>48.35</v>
      </c>
    </row>
    <row r="216" spans="1:2">
      <c r="A216" s="2">
        <f>Petrol!A216</f>
        <v>39279</v>
      </c>
      <c r="B216" s="4">
        <f>Petrol!D216</f>
        <v>48.35</v>
      </c>
    </row>
    <row r="217" spans="1:2">
      <c r="A217" s="2">
        <f>Petrol!A217</f>
        <v>39286</v>
      </c>
      <c r="B217" s="4">
        <f>Petrol!D217</f>
        <v>48.35</v>
      </c>
    </row>
    <row r="218" spans="1:2">
      <c r="A218" s="2">
        <f>Petrol!A218</f>
        <v>39293</v>
      </c>
      <c r="B218" s="4">
        <f>Petrol!D218</f>
        <v>48.35</v>
      </c>
    </row>
    <row r="219" spans="1:2">
      <c r="A219" s="2">
        <f>Petrol!A219</f>
        <v>39300</v>
      </c>
      <c r="B219" s="4">
        <f>Petrol!D219</f>
        <v>48.35</v>
      </c>
    </row>
    <row r="220" spans="1:2">
      <c r="A220" s="2">
        <f>Petrol!A220</f>
        <v>39307</v>
      </c>
      <c r="B220" s="4">
        <f>Petrol!D220</f>
        <v>48.35</v>
      </c>
    </row>
    <row r="221" spans="1:2">
      <c r="A221" s="2">
        <f>Petrol!A221</f>
        <v>39314</v>
      </c>
      <c r="B221" s="4">
        <f>Petrol!D221</f>
        <v>48.35</v>
      </c>
    </row>
    <row r="222" spans="1:2">
      <c r="A222" s="2">
        <f>Petrol!A222</f>
        <v>39321</v>
      </c>
      <c r="B222" s="4">
        <f>Petrol!D222</f>
        <v>48.35</v>
      </c>
    </row>
    <row r="223" spans="1:2">
      <c r="A223" s="2">
        <f>Petrol!A223</f>
        <v>39328</v>
      </c>
      <c r="B223" s="4">
        <f>Petrol!D223</f>
        <v>48.35</v>
      </c>
    </row>
    <row r="224" spans="1:2">
      <c r="A224" s="2">
        <f>Petrol!A224</f>
        <v>39335</v>
      </c>
      <c r="B224" s="4">
        <f>Petrol!D224</f>
        <v>48.35</v>
      </c>
    </row>
    <row r="225" spans="1:2">
      <c r="A225" s="2">
        <f>Petrol!A225</f>
        <v>39342</v>
      </c>
      <c r="B225" s="4">
        <f>Petrol!D225</f>
        <v>48.35</v>
      </c>
    </row>
    <row r="226" spans="1:2">
      <c r="A226" s="2">
        <f>Petrol!A226</f>
        <v>39349</v>
      </c>
      <c r="B226" s="4">
        <f>Petrol!D226</f>
        <v>48.35</v>
      </c>
    </row>
    <row r="227" spans="1:2">
      <c r="A227" s="2">
        <f>Petrol!A227</f>
        <v>39356</v>
      </c>
      <c r="B227" s="4">
        <f>Petrol!D227</f>
        <v>50.35</v>
      </c>
    </row>
    <row r="228" spans="1:2">
      <c r="A228" s="2">
        <f>Petrol!A228</f>
        <v>39363</v>
      </c>
      <c r="B228" s="4">
        <f>Petrol!D228</f>
        <v>50.35</v>
      </c>
    </row>
    <row r="229" spans="1:2">
      <c r="A229" s="2">
        <f>Petrol!A229</f>
        <v>39370</v>
      </c>
      <c r="B229" s="4">
        <f>Petrol!D229</f>
        <v>50.35</v>
      </c>
    </row>
    <row r="230" spans="1:2">
      <c r="A230" s="2">
        <f>Petrol!A230</f>
        <v>39377</v>
      </c>
      <c r="B230" s="4">
        <f>Petrol!D230</f>
        <v>50.35</v>
      </c>
    </row>
    <row r="231" spans="1:2">
      <c r="A231" s="2">
        <f>Petrol!A231</f>
        <v>39384</v>
      </c>
      <c r="B231" s="4">
        <f>Petrol!D231</f>
        <v>50.35</v>
      </c>
    </row>
    <row r="232" spans="1:2">
      <c r="A232" s="2">
        <f>Petrol!A232</f>
        <v>39391</v>
      </c>
      <c r="B232" s="4">
        <f>Petrol!D232</f>
        <v>50.35</v>
      </c>
    </row>
    <row r="233" spans="1:2">
      <c r="A233" s="2">
        <f>Petrol!A233</f>
        <v>39398</v>
      </c>
      <c r="B233" s="4">
        <f>Petrol!D233</f>
        <v>50.35</v>
      </c>
    </row>
    <row r="234" spans="1:2">
      <c r="A234" s="2">
        <f>Petrol!A234</f>
        <v>39405</v>
      </c>
      <c r="B234" s="4">
        <f>Petrol!D234</f>
        <v>50.35</v>
      </c>
    </row>
    <row r="235" spans="1:2">
      <c r="A235" s="2">
        <f>Petrol!A235</f>
        <v>39412</v>
      </c>
      <c r="B235" s="4">
        <f>Petrol!D235</f>
        <v>50.35</v>
      </c>
    </row>
    <row r="236" spans="1:2">
      <c r="A236" s="2">
        <f>Petrol!A236</f>
        <v>39419</v>
      </c>
      <c r="B236" s="4">
        <f>Petrol!D236</f>
        <v>50.35</v>
      </c>
    </row>
    <row r="237" spans="1:2">
      <c r="A237" s="2">
        <f>Petrol!A237</f>
        <v>39426</v>
      </c>
      <c r="B237" s="4">
        <f>Petrol!D237</f>
        <v>50.35</v>
      </c>
    </row>
    <row r="238" spans="1:2">
      <c r="A238" s="2">
        <f>Petrol!A238</f>
        <v>39433</v>
      </c>
      <c r="B238" s="4">
        <f>Petrol!D238</f>
        <v>50.35</v>
      </c>
    </row>
    <row r="239" spans="1:2">
      <c r="A239" s="2">
        <f>Petrol!A239</f>
        <v>39440</v>
      </c>
      <c r="B239" s="4">
        <f>Petrol!D239</f>
        <v>50.35</v>
      </c>
    </row>
    <row r="240" spans="1:2">
      <c r="A240" s="2">
        <f>Petrol!A240</f>
        <v>39447</v>
      </c>
      <c r="B240" s="4">
        <f>Petrol!D240</f>
        <v>50.35</v>
      </c>
    </row>
    <row r="241" spans="1:2">
      <c r="A241" s="2">
        <f>Petrol!A241</f>
        <v>39454</v>
      </c>
      <c r="B241" s="4">
        <f>Petrol!D241</f>
        <v>50.35</v>
      </c>
    </row>
    <row r="242" spans="1:2">
      <c r="A242" s="2">
        <f>Petrol!A242</f>
        <v>39461</v>
      </c>
      <c r="B242" s="4">
        <f>Petrol!D242</f>
        <v>50.35</v>
      </c>
    </row>
    <row r="243" spans="1:2">
      <c r="A243" s="2">
        <f>Petrol!A243</f>
        <v>39468</v>
      </c>
      <c r="B243" s="4">
        <f>Petrol!D243</f>
        <v>50.35</v>
      </c>
    </row>
    <row r="244" spans="1:2">
      <c r="A244" s="2">
        <f>Petrol!A244</f>
        <v>39475</v>
      </c>
      <c r="B244" s="4">
        <f>Petrol!D244</f>
        <v>50.35</v>
      </c>
    </row>
    <row r="245" spans="1:2">
      <c r="A245" s="2">
        <f>Petrol!A245</f>
        <v>39482</v>
      </c>
      <c r="B245" s="4">
        <f>Petrol!D245</f>
        <v>50.35</v>
      </c>
    </row>
    <row r="246" spans="1:2">
      <c r="A246" s="2">
        <f>Petrol!A246</f>
        <v>39489</v>
      </c>
      <c r="B246" s="4">
        <f>Petrol!D246</f>
        <v>50.35</v>
      </c>
    </row>
    <row r="247" spans="1:2">
      <c r="A247" s="2">
        <f>Petrol!A247</f>
        <v>39496</v>
      </c>
      <c r="B247" s="4">
        <f>Petrol!D247</f>
        <v>50.35</v>
      </c>
    </row>
    <row r="248" spans="1:2">
      <c r="A248" s="2">
        <f>Petrol!A248</f>
        <v>39503</v>
      </c>
      <c r="B248" s="4">
        <f>Petrol!D248</f>
        <v>50.35</v>
      </c>
    </row>
    <row r="249" spans="1:2">
      <c r="A249" s="2">
        <f>Petrol!A249</f>
        <v>39510</v>
      </c>
      <c r="B249" s="4">
        <f>Petrol!D249</f>
        <v>50.35</v>
      </c>
    </row>
    <row r="250" spans="1:2">
      <c r="A250" s="2">
        <f>Petrol!A250</f>
        <v>39517</v>
      </c>
      <c r="B250" s="4">
        <f>Petrol!D250</f>
        <v>50.35</v>
      </c>
    </row>
    <row r="251" spans="1:2">
      <c r="A251" s="2">
        <f>Petrol!A251</f>
        <v>39524</v>
      </c>
      <c r="B251" s="4">
        <f>Petrol!D251</f>
        <v>50.35</v>
      </c>
    </row>
    <row r="252" spans="1:2">
      <c r="A252" s="2">
        <f>Petrol!A252</f>
        <v>39531</v>
      </c>
      <c r="B252" s="4">
        <f>Petrol!D252</f>
        <v>50.35</v>
      </c>
    </row>
    <row r="253" spans="1:2">
      <c r="A253" s="2">
        <f>Petrol!A253</f>
        <v>39538</v>
      </c>
      <c r="B253" s="4">
        <f>Petrol!D253</f>
        <v>50.35</v>
      </c>
    </row>
    <row r="254" spans="1:2">
      <c r="A254" s="2">
        <f>Petrol!A254</f>
        <v>39545</v>
      </c>
      <c r="B254" s="4">
        <f>Petrol!D254</f>
        <v>50.35</v>
      </c>
    </row>
    <row r="255" spans="1:2">
      <c r="A255" s="2">
        <f>Petrol!A255</f>
        <v>39552</v>
      </c>
      <c r="B255" s="4">
        <f>Petrol!D255</f>
        <v>50.35</v>
      </c>
    </row>
    <row r="256" spans="1:2">
      <c r="A256" s="2">
        <f>Petrol!A256</f>
        <v>39559</v>
      </c>
      <c r="B256" s="4">
        <f>Petrol!D256</f>
        <v>50.35</v>
      </c>
    </row>
    <row r="257" spans="1:2">
      <c r="A257" s="2">
        <f>Petrol!A257</f>
        <v>39566</v>
      </c>
      <c r="B257" s="4">
        <f>Petrol!D257</f>
        <v>50.35</v>
      </c>
    </row>
    <row r="258" spans="1:2">
      <c r="A258" s="2">
        <f>Petrol!A258</f>
        <v>39573</v>
      </c>
      <c r="B258" s="4">
        <f>Petrol!D258</f>
        <v>50.35</v>
      </c>
    </row>
    <row r="259" spans="1:2">
      <c r="A259" s="2">
        <f>Petrol!A259</f>
        <v>39580</v>
      </c>
      <c r="B259" s="4">
        <f>Petrol!D259</f>
        <v>50.35</v>
      </c>
    </row>
    <row r="260" spans="1:2">
      <c r="A260" s="2">
        <f>Petrol!A260</f>
        <v>39587</v>
      </c>
      <c r="B260" s="4">
        <f>Petrol!D260</f>
        <v>50.35</v>
      </c>
    </row>
    <row r="261" spans="1:2">
      <c r="A261" s="2">
        <f>Petrol!A261</f>
        <v>39594</v>
      </c>
      <c r="B261" s="4">
        <f>Petrol!D261</f>
        <v>50.35</v>
      </c>
    </row>
    <row r="262" spans="1:2">
      <c r="A262" s="2">
        <f>Petrol!A262</f>
        <v>39601</v>
      </c>
      <c r="B262" s="4">
        <f>Petrol!D262</f>
        <v>50.35</v>
      </c>
    </row>
    <row r="263" spans="1:2">
      <c r="A263" s="2">
        <f>Petrol!A263</f>
        <v>39608</v>
      </c>
      <c r="B263" s="4">
        <f>Petrol!D263</f>
        <v>50.35</v>
      </c>
    </row>
    <row r="264" spans="1:2">
      <c r="A264" s="2">
        <f>Petrol!A264</f>
        <v>39615</v>
      </c>
      <c r="B264" s="4">
        <f>Petrol!D264</f>
        <v>50.35</v>
      </c>
    </row>
    <row r="265" spans="1:2">
      <c r="A265" s="2">
        <f>Petrol!A265</f>
        <v>39622</v>
      </c>
      <c r="B265" s="4">
        <f>Petrol!D265</f>
        <v>50.35</v>
      </c>
    </row>
    <row r="266" spans="1:2">
      <c r="A266" s="2">
        <f>Petrol!A266</f>
        <v>39629</v>
      </c>
      <c r="B266" s="4">
        <f>Petrol!D266</f>
        <v>50.35</v>
      </c>
    </row>
    <row r="267" spans="1:2">
      <c r="A267" s="2">
        <f>Petrol!A267</f>
        <v>39636</v>
      </c>
      <c r="B267" s="4">
        <f>Petrol!D267</f>
        <v>50.35</v>
      </c>
    </row>
    <row r="268" spans="1:2">
      <c r="A268" s="2">
        <f>Petrol!A268</f>
        <v>39643</v>
      </c>
      <c r="B268" s="4">
        <f>Petrol!D268</f>
        <v>50.35</v>
      </c>
    </row>
    <row r="269" spans="1:2">
      <c r="A269" s="2">
        <f>Petrol!A269</f>
        <v>39650</v>
      </c>
      <c r="B269" s="4">
        <f>Petrol!D269</f>
        <v>50.35</v>
      </c>
    </row>
    <row r="270" spans="1:2">
      <c r="A270" s="2">
        <f>Petrol!A270</f>
        <v>39657</v>
      </c>
      <c r="B270" s="4">
        <f>Petrol!D270</f>
        <v>50.35</v>
      </c>
    </row>
    <row r="271" spans="1:2">
      <c r="A271" s="2">
        <f>Petrol!A271</f>
        <v>39664</v>
      </c>
      <c r="B271" s="4">
        <f>Petrol!D271</f>
        <v>50.35</v>
      </c>
    </row>
    <row r="272" spans="1:2">
      <c r="A272" s="2">
        <f>Petrol!A272</f>
        <v>39671</v>
      </c>
      <c r="B272" s="4">
        <f>Petrol!D272</f>
        <v>50.35</v>
      </c>
    </row>
    <row r="273" spans="1:2">
      <c r="A273" s="2">
        <f>Petrol!A273</f>
        <v>39678</v>
      </c>
      <c r="B273" s="4">
        <f>Petrol!D273</f>
        <v>50.35</v>
      </c>
    </row>
    <row r="274" spans="1:2">
      <c r="A274" s="2">
        <f>Petrol!A274</f>
        <v>39685</v>
      </c>
      <c r="B274" s="4">
        <f>Petrol!D274</f>
        <v>50.35</v>
      </c>
    </row>
    <row r="275" spans="1:2">
      <c r="A275" s="2">
        <f>Petrol!A275</f>
        <v>39692</v>
      </c>
      <c r="B275" s="4">
        <f>Petrol!D275</f>
        <v>50.35</v>
      </c>
    </row>
    <row r="276" spans="1:2">
      <c r="A276" s="2">
        <f>Petrol!A276</f>
        <v>39699</v>
      </c>
      <c r="B276" s="4">
        <f>Petrol!D276</f>
        <v>50.35</v>
      </c>
    </row>
    <row r="277" spans="1:2">
      <c r="A277" s="2">
        <f>Petrol!A277</f>
        <v>39706</v>
      </c>
      <c r="B277" s="4">
        <f>Petrol!D277</f>
        <v>50.35</v>
      </c>
    </row>
    <row r="278" spans="1:2">
      <c r="A278" s="2">
        <f>Petrol!A278</f>
        <v>39713</v>
      </c>
      <c r="B278" s="4">
        <f>Petrol!D278</f>
        <v>50.35</v>
      </c>
    </row>
    <row r="279" spans="1:2">
      <c r="A279" s="2">
        <f>Petrol!A279</f>
        <v>39720</v>
      </c>
      <c r="B279" s="4">
        <f>Petrol!D279</f>
        <v>50.35</v>
      </c>
    </row>
    <row r="280" spans="1:2">
      <c r="A280" s="2">
        <f>Petrol!A280</f>
        <v>39727</v>
      </c>
      <c r="B280" s="4">
        <f>Petrol!D280</f>
        <v>50.35</v>
      </c>
    </row>
    <row r="281" spans="1:2">
      <c r="A281" s="2">
        <f>Petrol!A281</f>
        <v>39734</v>
      </c>
      <c r="B281" s="4">
        <f>Petrol!D281</f>
        <v>50.35</v>
      </c>
    </row>
    <row r="282" spans="1:2">
      <c r="A282" s="2">
        <f>Petrol!A282</f>
        <v>39741</v>
      </c>
      <c r="B282" s="4">
        <f>Petrol!D282</f>
        <v>50.35</v>
      </c>
    </row>
    <row r="283" spans="1:2">
      <c r="A283" s="2">
        <f>Petrol!A283</f>
        <v>39748</v>
      </c>
      <c r="B283" s="4">
        <f>Petrol!D283</f>
        <v>50.35</v>
      </c>
    </row>
    <row r="284" spans="1:2">
      <c r="A284" s="2">
        <f>Petrol!A284</f>
        <v>39755</v>
      </c>
      <c r="B284" s="4">
        <f>Petrol!D284</f>
        <v>50.35</v>
      </c>
    </row>
    <row r="285" spans="1:2">
      <c r="A285" s="2">
        <f>Petrol!A285</f>
        <v>39762</v>
      </c>
      <c r="B285" s="4">
        <f>Petrol!D285</f>
        <v>50.35</v>
      </c>
    </row>
    <row r="286" spans="1:2">
      <c r="A286" s="2">
        <f>Petrol!A286</f>
        <v>39769</v>
      </c>
      <c r="B286" s="4">
        <f>Petrol!D286</f>
        <v>50.35</v>
      </c>
    </row>
    <row r="287" spans="1:2">
      <c r="A287" s="2">
        <f>Petrol!A287</f>
        <v>39776</v>
      </c>
      <c r="B287" s="4">
        <f>Petrol!D287</f>
        <v>50.35</v>
      </c>
    </row>
    <row r="288" spans="1:2">
      <c r="A288" s="2">
        <f>Petrol!A288</f>
        <v>39783</v>
      </c>
      <c r="B288" s="4">
        <f>Petrol!D288</f>
        <v>52.35</v>
      </c>
    </row>
    <row r="289" spans="1:2">
      <c r="A289" s="2">
        <f>Petrol!A289</f>
        <v>39790</v>
      </c>
      <c r="B289" s="4">
        <f>Petrol!D289</f>
        <v>52.35</v>
      </c>
    </row>
    <row r="290" spans="1:2">
      <c r="A290" s="2">
        <f>Petrol!A290</f>
        <v>39797</v>
      </c>
      <c r="B290" s="4">
        <f>Petrol!D290</f>
        <v>52.35</v>
      </c>
    </row>
    <row r="291" spans="1:2">
      <c r="A291" s="2">
        <f>Petrol!A291</f>
        <v>39804</v>
      </c>
      <c r="B291" s="4">
        <f>Petrol!D291</f>
        <v>52.35</v>
      </c>
    </row>
    <row r="292" spans="1:2">
      <c r="A292" s="2">
        <f>Petrol!A292</f>
        <v>39811</v>
      </c>
      <c r="B292" s="4">
        <f>Petrol!D292</f>
        <v>52.35</v>
      </c>
    </row>
    <row r="293" spans="1:2">
      <c r="A293" s="2">
        <f>Petrol!A293</f>
        <v>39818</v>
      </c>
      <c r="B293" s="4">
        <f>Petrol!D293</f>
        <v>52.35</v>
      </c>
    </row>
    <row r="294" spans="1:2">
      <c r="A294" s="2">
        <f>Petrol!A294</f>
        <v>39825</v>
      </c>
      <c r="B294" s="4">
        <f>Petrol!D294</f>
        <v>52.35</v>
      </c>
    </row>
    <row r="295" spans="1:2">
      <c r="A295" s="2">
        <f>Petrol!A295</f>
        <v>39832</v>
      </c>
      <c r="B295" s="4">
        <f>Petrol!D295</f>
        <v>52.35</v>
      </c>
    </row>
    <row r="296" spans="1:2">
      <c r="A296" s="2">
        <f>Petrol!A296</f>
        <v>39839</v>
      </c>
      <c r="B296" s="4">
        <f>Petrol!D296</f>
        <v>52.35</v>
      </c>
    </row>
    <row r="297" spans="1:2">
      <c r="A297" s="2">
        <f>Petrol!A297</f>
        <v>39846</v>
      </c>
      <c r="B297" s="4">
        <f>Petrol!D297</f>
        <v>52.35</v>
      </c>
    </row>
    <row r="298" spans="1:2">
      <c r="A298" s="2">
        <f>Petrol!A298</f>
        <v>39853</v>
      </c>
      <c r="B298" s="4">
        <f>Petrol!D298</f>
        <v>52.35</v>
      </c>
    </row>
    <row r="299" spans="1:2">
      <c r="A299" s="2">
        <f>Petrol!A299</f>
        <v>39860</v>
      </c>
      <c r="B299" s="4">
        <f>Petrol!D299</f>
        <v>52.35</v>
      </c>
    </row>
    <row r="300" spans="1:2">
      <c r="A300" s="2">
        <f>Petrol!A300</f>
        <v>39867</v>
      </c>
      <c r="B300" s="4">
        <f>Petrol!D300</f>
        <v>52.35</v>
      </c>
    </row>
    <row r="301" spans="1:2">
      <c r="A301" s="2">
        <f>Petrol!A301</f>
        <v>39874</v>
      </c>
      <c r="B301" s="4">
        <f>Petrol!D301</f>
        <v>52.35</v>
      </c>
    </row>
    <row r="302" spans="1:2">
      <c r="A302" s="2">
        <f>Petrol!A302</f>
        <v>39881</v>
      </c>
      <c r="B302" s="4">
        <f>Petrol!D302</f>
        <v>52.35</v>
      </c>
    </row>
    <row r="303" spans="1:2">
      <c r="A303" s="2">
        <f>Petrol!A303</f>
        <v>39888</v>
      </c>
      <c r="B303" s="4">
        <f>Petrol!D303</f>
        <v>52.35</v>
      </c>
    </row>
    <row r="304" spans="1:2">
      <c r="A304" s="2">
        <f>Petrol!A304</f>
        <v>39895</v>
      </c>
      <c r="B304" s="4">
        <f>Petrol!D304</f>
        <v>52.35</v>
      </c>
    </row>
    <row r="305" spans="1:2">
      <c r="A305" s="2">
        <f>Petrol!A305</f>
        <v>39902</v>
      </c>
      <c r="B305" s="4">
        <f>Petrol!D305</f>
        <v>52.35</v>
      </c>
    </row>
    <row r="306" spans="1:2">
      <c r="A306" s="2">
        <f>Petrol!A306</f>
        <v>39909</v>
      </c>
      <c r="B306" s="4">
        <f>Petrol!D306</f>
        <v>54.19</v>
      </c>
    </row>
    <row r="307" spans="1:2">
      <c r="A307" s="2">
        <f>Petrol!A307</f>
        <v>39916</v>
      </c>
      <c r="B307" s="4">
        <f>Petrol!D307</f>
        <v>54.19</v>
      </c>
    </row>
    <row r="308" spans="1:2">
      <c r="A308" s="2">
        <f>Petrol!A308</f>
        <v>39923</v>
      </c>
      <c r="B308" s="4">
        <f>Petrol!D308</f>
        <v>54.19</v>
      </c>
    </row>
    <row r="309" spans="1:2">
      <c r="A309" s="2">
        <f>Petrol!A309</f>
        <v>39930</v>
      </c>
      <c r="B309" s="4">
        <f>Petrol!D309</f>
        <v>54.19</v>
      </c>
    </row>
    <row r="310" spans="1:2">
      <c r="A310" s="2">
        <f>Petrol!A310</f>
        <v>39937</v>
      </c>
      <c r="B310" s="4">
        <f>Petrol!D310</f>
        <v>54.19</v>
      </c>
    </row>
    <row r="311" spans="1:2">
      <c r="A311" s="2">
        <f>Petrol!A311</f>
        <v>39944</v>
      </c>
      <c r="B311" s="4">
        <f>Petrol!D311</f>
        <v>54.19</v>
      </c>
    </row>
    <row r="312" spans="1:2">
      <c r="A312" s="2">
        <f>Petrol!A312</f>
        <v>39951</v>
      </c>
      <c r="B312" s="4">
        <f>Petrol!D312</f>
        <v>54.19</v>
      </c>
    </row>
    <row r="313" spans="1:2">
      <c r="A313" s="2">
        <f>Petrol!A313</f>
        <v>39958</v>
      </c>
      <c r="B313" s="4">
        <f>Petrol!D313</f>
        <v>54.19</v>
      </c>
    </row>
    <row r="314" spans="1:2">
      <c r="A314" s="2">
        <f>Petrol!A314</f>
        <v>39965</v>
      </c>
      <c r="B314" s="4">
        <f>Petrol!D314</f>
        <v>54.19</v>
      </c>
    </row>
    <row r="315" spans="1:2">
      <c r="A315" s="2">
        <f>Petrol!A315</f>
        <v>39972</v>
      </c>
      <c r="B315" s="4">
        <f>Petrol!D315</f>
        <v>54.19</v>
      </c>
    </row>
    <row r="316" spans="1:2">
      <c r="A316" s="2">
        <f>Petrol!A316</f>
        <v>39979</v>
      </c>
      <c r="B316" s="4">
        <f>Petrol!D316</f>
        <v>54.19</v>
      </c>
    </row>
    <row r="317" spans="1:2">
      <c r="A317" s="2">
        <f>Petrol!A317</f>
        <v>39986</v>
      </c>
      <c r="B317" s="4">
        <f>Petrol!D317</f>
        <v>54.19</v>
      </c>
    </row>
    <row r="318" spans="1:2">
      <c r="A318" s="2">
        <f>Petrol!A318</f>
        <v>39993</v>
      </c>
      <c r="B318" s="4">
        <f>Petrol!D318</f>
        <v>54.19</v>
      </c>
    </row>
    <row r="319" spans="1:2">
      <c r="A319" s="2">
        <f>Petrol!A319</f>
        <v>40000</v>
      </c>
      <c r="B319" s="4">
        <f>Petrol!D319</f>
        <v>54.19</v>
      </c>
    </row>
    <row r="320" spans="1:2">
      <c r="A320" s="2">
        <f>Petrol!A320</f>
        <v>40007</v>
      </c>
      <c r="B320" s="4">
        <f>Petrol!D320</f>
        <v>54.19</v>
      </c>
    </row>
    <row r="321" spans="1:2">
      <c r="A321" s="2">
        <f>Petrol!A321</f>
        <v>40014</v>
      </c>
      <c r="B321" s="4">
        <f>Petrol!D321</f>
        <v>54.19</v>
      </c>
    </row>
    <row r="322" spans="1:2">
      <c r="A322" s="2">
        <f>Petrol!A322</f>
        <v>40021</v>
      </c>
      <c r="B322" s="4">
        <f>Petrol!D322</f>
        <v>54.19</v>
      </c>
    </row>
    <row r="323" spans="1:2">
      <c r="A323" s="2">
        <f>Petrol!A323</f>
        <v>40028</v>
      </c>
      <c r="B323" s="4">
        <f>Petrol!D323</f>
        <v>54.19</v>
      </c>
    </row>
    <row r="324" spans="1:2">
      <c r="A324" s="2">
        <f>Petrol!A324</f>
        <v>40035</v>
      </c>
      <c r="B324" s="4">
        <f>Petrol!D324</f>
        <v>54.19</v>
      </c>
    </row>
    <row r="325" spans="1:2">
      <c r="A325" s="2">
        <f>Petrol!A325</f>
        <v>40042</v>
      </c>
      <c r="B325" s="4">
        <f>Petrol!D325</f>
        <v>54.19</v>
      </c>
    </row>
    <row r="326" spans="1:2">
      <c r="A326" s="2">
        <f>Petrol!A326</f>
        <v>40049</v>
      </c>
      <c r="B326" s="4">
        <f>Petrol!D326</f>
        <v>54.19</v>
      </c>
    </row>
    <row r="327" spans="1:2">
      <c r="A327" s="2">
        <f>Petrol!A327</f>
        <v>40056</v>
      </c>
      <c r="B327" s="4">
        <f>Petrol!D327</f>
        <v>54.19</v>
      </c>
    </row>
    <row r="328" spans="1:2">
      <c r="A328" s="2">
        <f>Petrol!A328</f>
        <v>40063</v>
      </c>
      <c r="B328" s="4">
        <f>Petrol!D328</f>
        <v>56.19</v>
      </c>
    </row>
    <row r="329" spans="1:2">
      <c r="A329" s="2">
        <f>Petrol!A329</f>
        <v>40070</v>
      </c>
      <c r="B329" s="4">
        <f>Petrol!D329</f>
        <v>56.19</v>
      </c>
    </row>
    <row r="330" spans="1:2">
      <c r="A330" s="2">
        <f>Petrol!A330</f>
        <v>40077</v>
      </c>
      <c r="B330" s="4">
        <f>Petrol!D330</f>
        <v>56.19</v>
      </c>
    </row>
    <row r="331" spans="1:2">
      <c r="A331" s="2">
        <f>Petrol!A331</f>
        <v>40084</v>
      </c>
      <c r="B331" s="4">
        <f>Petrol!D331</f>
        <v>56.19</v>
      </c>
    </row>
    <row r="332" spans="1:2">
      <c r="A332" s="2">
        <f>Petrol!A332</f>
        <v>40091</v>
      </c>
      <c r="B332" s="4">
        <f>Petrol!D332</f>
        <v>56.19</v>
      </c>
    </row>
    <row r="333" spans="1:2">
      <c r="A333" s="2">
        <f>Petrol!A333</f>
        <v>40098</v>
      </c>
      <c r="B333" s="4">
        <f>Petrol!D333</f>
        <v>56.19</v>
      </c>
    </row>
    <row r="334" spans="1:2">
      <c r="A334" s="2">
        <f>Petrol!A334</f>
        <v>40105</v>
      </c>
      <c r="B334" s="4">
        <f>Petrol!D334</f>
        <v>56.19</v>
      </c>
    </row>
    <row r="335" spans="1:2">
      <c r="A335" s="2">
        <f>Petrol!A335</f>
        <v>40112</v>
      </c>
      <c r="B335" s="4">
        <f>Petrol!D335</f>
        <v>56.19</v>
      </c>
    </row>
    <row r="336" spans="1:2">
      <c r="A336" s="2">
        <f>Petrol!A336</f>
        <v>40119</v>
      </c>
      <c r="B336" s="4">
        <f>Petrol!D336</f>
        <v>56.19</v>
      </c>
    </row>
    <row r="337" spans="1:2">
      <c r="A337" s="2">
        <f>Petrol!A337</f>
        <v>40126</v>
      </c>
      <c r="B337" s="4">
        <f>Petrol!D337</f>
        <v>56.19</v>
      </c>
    </row>
    <row r="338" spans="1:2">
      <c r="A338" s="2">
        <f>Petrol!A338</f>
        <v>40133</v>
      </c>
      <c r="B338" s="4">
        <f>Petrol!D338</f>
        <v>56.19</v>
      </c>
    </row>
    <row r="339" spans="1:2">
      <c r="A339" s="2">
        <f>Petrol!A339</f>
        <v>40140</v>
      </c>
      <c r="B339" s="4">
        <f>Petrol!D339</f>
        <v>56.19</v>
      </c>
    </row>
    <row r="340" spans="1:2">
      <c r="A340" s="2">
        <f>Petrol!A340</f>
        <v>40147</v>
      </c>
      <c r="B340" s="4">
        <f>Petrol!D340</f>
        <v>56.19</v>
      </c>
    </row>
    <row r="341" spans="1:2">
      <c r="A341" s="2">
        <f>Petrol!A341</f>
        <v>40154</v>
      </c>
      <c r="B341" s="4">
        <f>Petrol!D341</f>
        <v>56.19</v>
      </c>
    </row>
    <row r="342" spans="1:2">
      <c r="A342" s="2">
        <f>Petrol!A342</f>
        <v>40161</v>
      </c>
      <c r="B342" s="4">
        <f>Petrol!D342</f>
        <v>56.19</v>
      </c>
    </row>
    <row r="343" spans="1:2">
      <c r="A343" s="2">
        <f>Petrol!A343</f>
        <v>40168</v>
      </c>
      <c r="B343" s="4">
        <f>Petrol!D343</f>
        <v>56.19</v>
      </c>
    </row>
    <row r="344" spans="1:2">
      <c r="A344" s="2">
        <f>Petrol!A344</f>
        <v>40175</v>
      </c>
      <c r="B344" s="4">
        <f>Petrol!D344</f>
        <v>56.19</v>
      </c>
    </row>
    <row r="345" spans="1:2">
      <c r="A345" s="2">
        <f>Petrol!A345</f>
        <v>40182</v>
      </c>
      <c r="B345" s="4">
        <f>Petrol!D345</f>
        <v>56.19</v>
      </c>
    </row>
    <row r="346" spans="1:2">
      <c r="A346" s="2">
        <f>Petrol!A346</f>
        <v>40189</v>
      </c>
      <c r="B346" s="4">
        <f>Petrol!D346</f>
        <v>56.19</v>
      </c>
    </row>
    <row r="347" spans="1:2">
      <c r="A347" s="2">
        <f>Petrol!A347</f>
        <v>40196</v>
      </c>
      <c r="B347" s="4">
        <f>Petrol!D347</f>
        <v>56.19</v>
      </c>
    </row>
    <row r="348" spans="1:2">
      <c r="A348" s="2">
        <f>Petrol!A348</f>
        <v>40203</v>
      </c>
      <c r="B348" s="4">
        <f>Petrol!D348</f>
        <v>56.19</v>
      </c>
    </row>
    <row r="349" spans="1:2">
      <c r="A349" s="2">
        <f>Petrol!A349</f>
        <v>40210</v>
      </c>
      <c r="B349" s="4">
        <f>Petrol!D349</f>
        <v>56.19</v>
      </c>
    </row>
    <row r="350" spans="1:2">
      <c r="A350" s="2">
        <f>Petrol!A350</f>
        <v>40217</v>
      </c>
      <c r="B350" s="4">
        <f>Petrol!D350</f>
        <v>56.19</v>
      </c>
    </row>
    <row r="351" spans="1:2">
      <c r="A351" s="2">
        <f>Petrol!A351</f>
        <v>40224</v>
      </c>
      <c r="B351" s="4">
        <f>Petrol!D351</f>
        <v>56.19</v>
      </c>
    </row>
    <row r="352" spans="1:2">
      <c r="A352" s="2">
        <f>Petrol!A352</f>
        <v>40231</v>
      </c>
      <c r="B352" s="4">
        <f>Petrol!D352</f>
        <v>56.19</v>
      </c>
    </row>
    <row r="353" spans="1:2">
      <c r="A353" s="2">
        <f>Petrol!A353</f>
        <v>40238</v>
      </c>
      <c r="B353" s="4">
        <f>Petrol!D353</f>
        <v>56.19</v>
      </c>
    </row>
    <row r="354" spans="1:2">
      <c r="A354" s="2">
        <f>Petrol!A354</f>
        <v>40245</v>
      </c>
      <c r="B354" s="4">
        <f>Petrol!D354</f>
        <v>56.19</v>
      </c>
    </row>
    <row r="355" spans="1:2">
      <c r="A355" s="2">
        <f>Petrol!A355</f>
        <v>40252</v>
      </c>
      <c r="B355" s="4">
        <f>Petrol!D355</f>
        <v>56.19</v>
      </c>
    </row>
    <row r="356" spans="1:2">
      <c r="A356" s="2">
        <f>Petrol!A356</f>
        <v>40259</v>
      </c>
      <c r="B356" s="4">
        <f>Petrol!D356</f>
        <v>56.19</v>
      </c>
    </row>
    <row r="357" spans="1:2">
      <c r="A357" s="2">
        <f>Petrol!A357</f>
        <v>40266</v>
      </c>
      <c r="B357" s="4">
        <f>Petrol!D357</f>
        <v>56.19</v>
      </c>
    </row>
    <row r="358" spans="1:2">
      <c r="A358" s="2">
        <f>Petrol!A358</f>
        <v>40273</v>
      </c>
      <c r="B358" s="4">
        <f>Petrol!D358</f>
        <v>57.19</v>
      </c>
    </row>
    <row r="359" spans="1:2">
      <c r="A359" s="2">
        <f>Petrol!A359</f>
        <v>40280</v>
      </c>
      <c r="B359" s="4">
        <f>Petrol!D359</f>
        <v>57.19</v>
      </c>
    </row>
    <row r="360" spans="1:2">
      <c r="A360" s="2">
        <f>Petrol!A360</f>
        <v>40287</v>
      </c>
      <c r="B360" s="4">
        <f>Petrol!D360</f>
        <v>57.19</v>
      </c>
    </row>
    <row r="361" spans="1:2">
      <c r="A361" s="2">
        <f>Petrol!A361</f>
        <v>40294</v>
      </c>
      <c r="B361" s="4">
        <f>Petrol!D361</f>
        <v>57.19</v>
      </c>
    </row>
    <row r="362" spans="1:2">
      <c r="A362" s="2">
        <f>Petrol!A362</f>
        <v>40301</v>
      </c>
      <c r="B362" s="4">
        <f>Petrol!D362</f>
        <v>57.19</v>
      </c>
    </row>
    <row r="363" spans="1:2">
      <c r="A363" s="2">
        <f>Petrol!A363</f>
        <v>40308</v>
      </c>
      <c r="B363" s="4">
        <f>Petrol!D363</f>
        <v>57.19</v>
      </c>
    </row>
    <row r="364" spans="1:2">
      <c r="A364" s="2">
        <f>Petrol!A364</f>
        <v>40315</v>
      </c>
      <c r="B364" s="4">
        <f>Petrol!D364</f>
        <v>57.19</v>
      </c>
    </row>
    <row r="365" spans="1:2">
      <c r="A365" s="2">
        <f>Petrol!A365</f>
        <v>40322</v>
      </c>
      <c r="B365" s="4">
        <f>Petrol!D365</f>
        <v>57.19</v>
      </c>
    </row>
    <row r="366" spans="1:2">
      <c r="A366" s="2">
        <f>Petrol!A366</f>
        <v>40329</v>
      </c>
      <c r="B366" s="4">
        <f>Petrol!D366</f>
        <v>57.19</v>
      </c>
    </row>
    <row r="367" spans="1:2">
      <c r="A367" s="2">
        <f>Petrol!A367</f>
        <v>40336</v>
      </c>
      <c r="B367" s="4">
        <f>Petrol!D367</f>
        <v>57.19</v>
      </c>
    </row>
    <row r="368" spans="1:2">
      <c r="A368" s="2">
        <f>Petrol!A368</f>
        <v>40343</v>
      </c>
      <c r="B368" s="4">
        <f>Petrol!D368</f>
        <v>57.19</v>
      </c>
    </row>
    <row r="369" spans="1:2">
      <c r="A369" s="2">
        <f>Petrol!A369</f>
        <v>40350</v>
      </c>
      <c r="B369" s="4">
        <f>Petrol!D369</f>
        <v>57.19</v>
      </c>
    </row>
    <row r="370" spans="1:2">
      <c r="A370" s="2">
        <f>Petrol!A370</f>
        <v>40357</v>
      </c>
      <c r="B370" s="4">
        <f>Petrol!D370</f>
        <v>57.19</v>
      </c>
    </row>
    <row r="371" spans="1:2">
      <c r="A371" s="2">
        <f>Petrol!A371</f>
        <v>40364</v>
      </c>
      <c r="B371" s="4">
        <f>Petrol!D371</f>
        <v>57.19</v>
      </c>
    </row>
    <row r="372" spans="1:2">
      <c r="A372" s="2">
        <f>Petrol!A372</f>
        <v>40371</v>
      </c>
      <c r="B372" s="4">
        <f>Petrol!D372</f>
        <v>57.19</v>
      </c>
    </row>
    <row r="373" spans="1:2">
      <c r="A373" s="2">
        <f>Petrol!A373</f>
        <v>40378</v>
      </c>
      <c r="B373" s="4">
        <f>Petrol!D373</f>
        <v>57.19</v>
      </c>
    </row>
    <row r="374" spans="1:2">
      <c r="A374" s="2">
        <f>Petrol!A374</f>
        <v>40385</v>
      </c>
      <c r="B374" s="4">
        <f>Petrol!D374</f>
        <v>57.19</v>
      </c>
    </row>
    <row r="375" spans="1:2">
      <c r="A375" s="2">
        <f>Petrol!A375</f>
        <v>40392</v>
      </c>
      <c r="B375" s="4">
        <f>Petrol!D375</f>
        <v>57.19</v>
      </c>
    </row>
    <row r="376" spans="1:2">
      <c r="A376" s="2">
        <f>Petrol!A376</f>
        <v>40399</v>
      </c>
      <c r="B376" s="4">
        <f>Petrol!D376</f>
        <v>57.19</v>
      </c>
    </row>
    <row r="377" spans="1:2">
      <c r="A377" s="2">
        <f>Petrol!A377</f>
        <v>40406</v>
      </c>
      <c r="B377" s="4">
        <f>Petrol!D377</f>
        <v>57.19</v>
      </c>
    </row>
    <row r="378" spans="1:2">
      <c r="A378" s="2">
        <f>Petrol!A378</f>
        <v>40413</v>
      </c>
      <c r="B378" s="4">
        <f>Petrol!D378</f>
        <v>57.19</v>
      </c>
    </row>
    <row r="379" spans="1:2">
      <c r="A379" s="2">
        <f>Petrol!A379</f>
        <v>40420</v>
      </c>
      <c r="B379" s="4">
        <f>Petrol!D379</f>
        <v>57.19</v>
      </c>
    </row>
    <row r="380" spans="1:2">
      <c r="A380" s="2">
        <f>Petrol!A380</f>
        <v>40427</v>
      </c>
      <c r="B380" s="4">
        <f>Petrol!D380</f>
        <v>57.19</v>
      </c>
    </row>
    <row r="381" spans="1:2">
      <c r="A381" s="2">
        <f>Petrol!A381</f>
        <v>40434</v>
      </c>
      <c r="B381" s="4">
        <f>Petrol!D381</f>
        <v>57.19</v>
      </c>
    </row>
    <row r="382" spans="1:2">
      <c r="A382" s="2">
        <f>Petrol!A382</f>
        <v>40441</v>
      </c>
      <c r="B382" s="4">
        <f>Petrol!D382</f>
        <v>57.19</v>
      </c>
    </row>
    <row r="383" spans="1:2">
      <c r="A383" s="2">
        <f>Petrol!A383</f>
        <v>40448</v>
      </c>
      <c r="B383" s="4">
        <f>Petrol!D383</f>
        <v>57.19</v>
      </c>
    </row>
    <row r="384" spans="1:2">
      <c r="A384" s="2">
        <f>Petrol!A384</f>
        <v>40455</v>
      </c>
      <c r="B384" s="4">
        <f>Petrol!D384</f>
        <v>58.19</v>
      </c>
    </row>
    <row r="385" spans="1:2">
      <c r="A385" s="2">
        <f>Petrol!A385</f>
        <v>40462</v>
      </c>
      <c r="B385" s="4">
        <f>Petrol!D385</f>
        <v>58.19</v>
      </c>
    </row>
    <row r="386" spans="1:2">
      <c r="A386" s="2">
        <f>Petrol!A386</f>
        <v>40469</v>
      </c>
      <c r="B386" s="4">
        <f>Petrol!D386</f>
        <v>58.19</v>
      </c>
    </row>
    <row r="387" spans="1:2">
      <c r="A387" s="2">
        <f>Petrol!A387</f>
        <v>40476</v>
      </c>
      <c r="B387" s="4">
        <f>Petrol!D387</f>
        <v>58.19</v>
      </c>
    </row>
    <row r="388" spans="1:2">
      <c r="A388" s="2">
        <f>Petrol!A388</f>
        <v>40483</v>
      </c>
      <c r="B388" s="4">
        <f>Petrol!D388</f>
        <v>58.19</v>
      </c>
    </row>
    <row r="389" spans="1:2">
      <c r="A389" s="2">
        <f>Petrol!A389</f>
        <v>40490</v>
      </c>
      <c r="B389" s="4">
        <f>Petrol!D389</f>
        <v>58.19</v>
      </c>
    </row>
    <row r="390" spans="1:2">
      <c r="A390" s="2">
        <f>Petrol!A390</f>
        <v>40497</v>
      </c>
      <c r="B390" s="4">
        <f>Petrol!D390</f>
        <v>58.19</v>
      </c>
    </row>
    <row r="391" spans="1:2">
      <c r="A391" s="2">
        <f>Petrol!A391</f>
        <v>40504</v>
      </c>
      <c r="B391" s="4">
        <f>Petrol!D391</f>
        <v>58.19</v>
      </c>
    </row>
    <row r="392" spans="1:2">
      <c r="A392" s="2">
        <f>Petrol!A392</f>
        <v>40511</v>
      </c>
      <c r="B392" s="4">
        <f>Petrol!D392</f>
        <v>58.19</v>
      </c>
    </row>
    <row r="393" spans="1:2">
      <c r="A393" s="2">
        <f>Petrol!A393</f>
        <v>40518</v>
      </c>
      <c r="B393" s="4">
        <f>Petrol!D393</f>
        <v>58.19</v>
      </c>
    </row>
    <row r="394" spans="1:2">
      <c r="A394" s="2">
        <f>Petrol!A394</f>
        <v>40525</v>
      </c>
      <c r="B394" s="4">
        <f>Petrol!D394</f>
        <v>58.19</v>
      </c>
    </row>
    <row r="395" spans="1:2">
      <c r="A395" s="2">
        <f>Petrol!A395</f>
        <v>40532</v>
      </c>
      <c r="B395" s="4">
        <f>Petrol!D395</f>
        <v>58.19</v>
      </c>
    </row>
    <row r="396" spans="1:2">
      <c r="A396" s="2">
        <f>Petrol!A396</f>
        <v>40539</v>
      </c>
      <c r="B396" s="4">
        <f>Petrol!D396</f>
        <v>58.19</v>
      </c>
    </row>
    <row r="397" spans="1:2">
      <c r="A397" s="2">
        <f>Petrol!A397</f>
        <v>40546</v>
      </c>
      <c r="B397" s="4">
        <f>Petrol!D397</f>
        <v>58.95</v>
      </c>
    </row>
    <row r="398" spans="1:2">
      <c r="A398" s="2">
        <f>Petrol!A398</f>
        <v>40553</v>
      </c>
      <c r="B398" s="4">
        <f>Petrol!D398</f>
        <v>58.95</v>
      </c>
    </row>
    <row r="399" spans="1:2">
      <c r="A399" s="2">
        <f>Petrol!A399</f>
        <v>40560</v>
      </c>
      <c r="B399" s="4">
        <f>Petrol!D399</f>
        <v>58.95</v>
      </c>
    </row>
    <row r="400" spans="1:2">
      <c r="A400" s="2">
        <f>Petrol!A400</f>
        <v>40567</v>
      </c>
      <c r="B400" s="4">
        <f>Petrol!D400</f>
        <v>58.95</v>
      </c>
    </row>
    <row r="401" spans="1:2">
      <c r="A401" s="2">
        <f>Petrol!A401</f>
        <v>40574</v>
      </c>
      <c r="B401" s="4">
        <f>Petrol!D401</f>
        <v>58.95</v>
      </c>
    </row>
    <row r="402" spans="1:2">
      <c r="A402" s="2">
        <f>Petrol!A402</f>
        <v>40581</v>
      </c>
      <c r="B402" s="4">
        <f>Petrol!D402</f>
        <v>58.95</v>
      </c>
    </row>
    <row r="403" spans="1:2">
      <c r="A403" s="2">
        <f>Petrol!A403</f>
        <v>40588</v>
      </c>
      <c r="B403" s="4">
        <f>Petrol!D403</f>
        <v>58.95</v>
      </c>
    </row>
    <row r="404" spans="1:2">
      <c r="A404" s="2">
        <f>Petrol!A404</f>
        <v>40595</v>
      </c>
      <c r="B404" s="4">
        <f>Petrol!D404</f>
        <v>58.95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E9" sqref="E9"/>
    </sheetView>
  </sheetViews>
  <sheetFormatPr defaultRowHeight="15"/>
  <sheetData>
    <row r="1" spans="1:4">
      <c r="A1" t="s">
        <v>99</v>
      </c>
      <c r="B1" t="s">
        <v>100</v>
      </c>
    </row>
    <row r="2" spans="1:4">
      <c r="A2">
        <v>2003</v>
      </c>
      <c r="B2">
        <v>2.9</v>
      </c>
      <c r="C2">
        <v>15.38</v>
      </c>
      <c r="D2">
        <v>20</v>
      </c>
    </row>
    <row r="3" spans="1:4">
      <c r="A3">
        <v>2004</v>
      </c>
      <c r="B3">
        <v>3</v>
      </c>
      <c r="C3">
        <v>12.5</v>
      </c>
      <c r="D3">
        <v>10</v>
      </c>
    </row>
    <row r="4" spans="1:4">
      <c r="A4">
        <v>2005</v>
      </c>
      <c r="B4">
        <v>2.8</v>
      </c>
      <c r="C4">
        <v>9.6199999999999992</v>
      </c>
      <c r="D4">
        <v>10</v>
      </c>
    </row>
    <row r="5" spans="1:4">
      <c r="A5">
        <v>2006</v>
      </c>
      <c r="B5">
        <v>3.2</v>
      </c>
      <c r="C5">
        <v>6.73</v>
      </c>
      <c r="D5">
        <v>10</v>
      </c>
    </row>
    <row r="6" spans="1:4">
      <c r="A6">
        <v>2007</v>
      </c>
      <c r="B6">
        <v>4.3</v>
      </c>
      <c r="C6">
        <v>3.85</v>
      </c>
      <c r="D6">
        <v>0</v>
      </c>
    </row>
    <row r="7" spans="1:4">
      <c r="A7">
        <v>2008</v>
      </c>
      <c r="B7">
        <v>4</v>
      </c>
      <c r="D7">
        <v>0</v>
      </c>
    </row>
    <row r="8" spans="1:4">
      <c r="A8">
        <v>2009</v>
      </c>
      <c r="B8">
        <v>-0.5</v>
      </c>
      <c r="D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5</vt:i4>
      </vt:variant>
    </vt:vector>
  </HeadingPairs>
  <TitlesOfParts>
    <vt:vector size="14" baseType="lpstr">
      <vt:lpstr>Lag</vt:lpstr>
      <vt:lpstr>Minitab</vt:lpstr>
      <vt:lpstr>Combined</vt:lpstr>
      <vt:lpstr>Petrol</vt:lpstr>
      <vt:lpstr>Brent</vt:lpstr>
      <vt:lpstr>Ex Rates</vt:lpstr>
      <vt:lpstr>Info</vt:lpstr>
      <vt:lpstr>Duty</vt:lpstr>
      <vt:lpstr>Inflation</vt:lpstr>
      <vt:lpstr>Prediction</vt:lpstr>
      <vt:lpstr>Correlation</vt:lpstr>
      <vt:lpstr>Combined Chart</vt:lpstr>
      <vt:lpstr>Petrol Chart</vt:lpstr>
      <vt:lpstr>Duty 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Stewart</dc:creator>
  <cp:lastModifiedBy>Thomas Stewart</cp:lastModifiedBy>
  <cp:lastPrinted>2011-03-28T19:36:03Z</cp:lastPrinted>
  <dcterms:created xsi:type="dcterms:W3CDTF">2011-02-25T15:23:12Z</dcterms:created>
  <dcterms:modified xsi:type="dcterms:W3CDTF">2011-03-28T19:42:23Z</dcterms:modified>
</cp:coreProperties>
</file>